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324" firstSheet="6" activeTab="6"/>
  </bookViews>
  <sheets>
    <sheet name="商铺基本数据" sheetId="3" state="hidden" r:id="rId1"/>
    <sheet name="一期4#、5#" sheetId="9" state="hidden" r:id="rId2"/>
    <sheet name="1#2#底商价格" sheetId="2" state="hidden" r:id="rId3"/>
    <sheet name="20#底商价格" sheetId="4" state="hidden" r:id="rId4"/>
    <sheet name="21#底商价格" sheetId="5" state="hidden" r:id="rId5"/>
    <sheet name="22#底商价格" sheetId="7" state="hidden" r:id="rId6"/>
    <sheet name="三期商铺" sheetId="10" r:id="rId7"/>
  </sheets>
  <definedNames>
    <definedName name="_xlnm._FilterDatabase" localSheetId="0" hidden="1">商铺基本数据!$A$2:$I$76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<sst xmlns="http://schemas.openxmlformats.org/spreadsheetml/2006/main" count="470" uniqueCount="211">
  <si>
    <t>澜庭悦府三期底商</t>
  </si>
  <si>
    <t>楼栋号</t>
  </si>
  <si>
    <t>房号（施工）</t>
  </si>
  <si>
    <t>建筑面积（㎡）</t>
  </si>
  <si>
    <t>套内面积（㎡）</t>
  </si>
  <si>
    <t>公摊面积（㎡）</t>
  </si>
  <si>
    <r>
      <rPr>
        <b/>
        <sz val="11"/>
        <color theme="1"/>
        <rFont val="宋体"/>
        <charset val="134"/>
      </rPr>
      <t>开间（</t>
    </r>
    <r>
      <rPr>
        <b/>
        <sz val="11"/>
        <color theme="1"/>
        <rFont val="宋体"/>
        <charset val="134"/>
      </rPr>
      <t>m</t>
    </r>
    <r>
      <rPr>
        <b/>
        <sz val="11"/>
        <color theme="1"/>
        <rFont val="宋体"/>
        <charset val="134"/>
      </rPr>
      <t>）</t>
    </r>
  </si>
  <si>
    <t>进深（m）</t>
  </si>
  <si>
    <t>开间进深比</t>
  </si>
  <si>
    <t>所在位置</t>
  </si>
  <si>
    <t>备注</t>
  </si>
  <si>
    <t>1#</t>
  </si>
  <si>
    <t>1-5</t>
  </si>
  <si>
    <t>西</t>
  </si>
  <si>
    <t>位置加分项</t>
  </si>
  <si>
    <t>1-6</t>
  </si>
  <si>
    <t>拐角较多，不方正</t>
  </si>
  <si>
    <t>小区侧门旁</t>
  </si>
  <si>
    <t>1-7</t>
  </si>
  <si>
    <t>拐角多，不方正，且呈细长形</t>
  </si>
  <si>
    <t>阳湖路与湖西路交叉口</t>
  </si>
  <si>
    <t>1-8</t>
  </si>
  <si>
    <t>小区北入口两侧</t>
  </si>
  <si>
    <t>1-9</t>
  </si>
  <si>
    <t>小区会所出入口</t>
  </si>
  <si>
    <t>1-10</t>
  </si>
  <si>
    <t>1-11</t>
  </si>
  <si>
    <t>小区侧门</t>
  </si>
  <si>
    <t>面积调差</t>
  </si>
  <si>
    <t>20以下</t>
  </si>
  <si>
    <t>2#</t>
  </si>
  <si>
    <t>异形，边角拐角较多，整体为两个方正图形相叠加</t>
  </si>
  <si>
    <t>20-40</t>
  </si>
  <si>
    <t>40-70</t>
  </si>
  <si>
    <t>小区会所旁拐角处，展示面大位置好</t>
  </si>
  <si>
    <t>70-100</t>
  </si>
  <si>
    <t>100-150</t>
  </si>
  <si>
    <t>150以上</t>
  </si>
  <si>
    <t>1-12</t>
  </si>
  <si>
    <t>1-13</t>
  </si>
  <si>
    <t>1-14</t>
  </si>
  <si>
    <t>进深比调差</t>
  </si>
  <si>
    <t>≥2</t>
  </si>
  <si>
    <t>1-15</t>
  </si>
  <si>
    <t>2＜b≤1.5</t>
  </si>
  <si>
    <t>1-16</t>
  </si>
  <si>
    <t>1.5＜b≤1</t>
  </si>
  <si>
    <t>1-17</t>
  </si>
  <si>
    <t>1＜b≤0.5</t>
  </si>
  <si>
    <t>20#（阳湖路161-195号商业）</t>
  </si>
  <si>
    <t>1-1</t>
  </si>
  <si>
    <t>北</t>
  </si>
  <si>
    <t>内部空间大，内部开间13.6</t>
  </si>
  <si>
    <t>0.5＜b≤0.25</t>
  </si>
  <si>
    <t>1-2</t>
  </si>
  <si>
    <t>进风井旁</t>
  </si>
  <si>
    <t>＜0.25</t>
  </si>
  <si>
    <t>1-3</t>
  </si>
  <si>
    <t>1-4</t>
  </si>
  <si>
    <t>内部空间大，内部开间10.1</t>
  </si>
  <si>
    <t>面积数</t>
  </si>
  <si>
    <t>内部空间大，内部开间6.3</t>
  </si>
  <si>
    <t>内部小空间风井</t>
  </si>
  <si>
    <t>靠近转角</t>
  </si>
  <si>
    <t>西北</t>
  </si>
  <si>
    <t>湖东路与阳湖路转角商铺位置佳</t>
  </si>
  <si>
    <t>1-18</t>
  </si>
  <si>
    <t>21#</t>
  </si>
  <si>
    <t>小区北入口旁，位置佳</t>
  </si>
  <si>
    <t>1-19</t>
  </si>
  <si>
    <t>1-20</t>
  </si>
  <si>
    <t>1-21</t>
  </si>
  <si>
    <t>1-22</t>
  </si>
  <si>
    <t>1-23</t>
  </si>
  <si>
    <t>1-24</t>
  </si>
  <si>
    <t>22#</t>
  </si>
  <si>
    <t>内部开间8.5</t>
  </si>
  <si>
    <t>东旁边风井，南靠楼梯</t>
  </si>
  <si>
    <t>内部开间6.3</t>
  </si>
  <si>
    <t>有两侧风井，拐角较多不方正</t>
  </si>
  <si>
    <t>多边形，小区北入口旁展示面好</t>
  </si>
  <si>
    <t>澜庭悦府一期商铺价格表</t>
  </si>
  <si>
    <t>A座商-1</t>
  </si>
  <si>
    <t>A座商-2</t>
  </si>
  <si>
    <t>A座商-3</t>
  </si>
  <si>
    <t>A座商-4</t>
  </si>
  <si>
    <t>A座商-5</t>
  </si>
  <si>
    <t>A座商-6</t>
  </si>
  <si>
    <t>房号</t>
  </si>
  <si>
    <t>5-1-1</t>
  </si>
  <si>
    <t>5-1-2</t>
  </si>
  <si>
    <t>5-1-3</t>
  </si>
  <si>
    <t>5-1-4</t>
  </si>
  <si>
    <t>5-1-5</t>
  </si>
  <si>
    <t>5-1-6</t>
  </si>
  <si>
    <t>一层面积</t>
  </si>
  <si>
    <t>二层面积</t>
  </si>
  <si>
    <t>总面积</t>
  </si>
  <si>
    <t>单价</t>
  </si>
  <si>
    <t>总价</t>
  </si>
  <si>
    <t>B座商-1</t>
  </si>
  <si>
    <t>B座商-2</t>
  </si>
  <si>
    <t>B座商-3</t>
  </si>
  <si>
    <t>B座商-4</t>
  </si>
  <si>
    <t>B座商-5</t>
  </si>
  <si>
    <t>B座商-6</t>
  </si>
  <si>
    <t>B座商-7</t>
  </si>
  <si>
    <t>B座商-8</t>
  </si>
  <si>
    <t>B座商-9</t>
  </si>
  <si>
    <t>B座商-10</t>
  </si>
  <si>
    <t>B座商-11</t>
  </si>
  <si>
    <t>B座商-12</t>
  </si>
  <si>
    <t>B座商-13</t>
  </si>
  <si>
    <t>4-1-1</t>
  </si>
  <si>
    <t>4-1-2</t>
  </si>
  <si>
    <t>4-1-3</t>
  </si>
  <si>
    <t>4-1-4</t>
  </si>
  <si>
    <t>4-1-5</t>
  </si>
  <si>
    <t>4-1-6</t>
  </si>
  <si>
    <t>4-1-7</t>
  </si>
  <si>
    <t>4-1-8</t>
  </si>
  <si>
    <t>4-1-9</t>
  </si>
  <si>
    <t>4-1-10</t>
  </si>
  <si>
    <t>4-1-11</t>
  </si>
  <si>
    <t>4-1-12</t>
  </si>
  <si>
    <t>4-1-13</t>
  </si>
  <si>
    <t xml:space="preserve">  </t>
  </si>
  <si>
    <t>1#、2#底商价格</t>
  </si>
  <si>
    <t>门牌号</t>
  </si>
  <si>
    <t>湖东南路3376号</t>
  </si>
  <si>
    <t>湖东南路3378号</t>
  </si>
  <si>
    <t>湖东南路3380号</t>
  </si>
  <si>
    <t>湖东南路3382号</t>
  </si>
  <si>
    <t>湖东南路3384号</t>
  </si>
  <si>
    <t>湖东南路3386号</t>
  </si>
  <si>
    <t>湖东南路3388号</t>
  </si>
  <si>
    <t>湖东南路3350号</t>
  </si>
  <si>
    <t>湖东南路3352号</t>
  </si>
  <si>
    <t>湖东南路3354号</t>
  </si>
  <si>
    <t>湖东南路3356号</t>
  </si>
  <si>
    <t>湖东南路3358号</t>
  </si>
  <si>
    <t>湖东南路3360号</t>
  </si>
  <si>
    <t>湖东南路3362号</t>
  </si>
  <si>
    <t>湖东南路3364号</t>
  </si>
  <si>
    <t>湖东南路3366号</t>
  </si>
  <si>
    <t>湖东南路3368号</t>
  </si>
  <si>
    <t>湖东南路3370号</t>
  </si>
  <si>
    <t>湖东南路3372号</t>
  </si>
  <si>
    <t>湖东南路3374号</t>
  </si>
  <si>
    <t>20#底商价格</t>
  </si>
  <si>
    <t>面积（㎡）</t>
  </si>
  <si>
    <t>20#</t>
  </si>
  <si>
    <t>阳湖路161号</t>
  </si>
  <si>
    <t>阳湖路163号</t>
  </si>
  <si>
    <t>阳湖路165号</t>
  </si>
  <si>
    <t>阳湖路167号</t>
  </si>
  <si>
    <t>阳湖路169号</t>
  </si>
  <si>
    <t>阳湖路171号</t>
  </si>
  <si>
    <t>阳湖路173号</t>
  </si>
  <si>
    <t>阳湖路175号</t>
  </si>
  <si>
    <t>阳湖路177号</t>
  </si>
  <si>
    <t>阳湖路179号</t>
  </si>
  <si>
    <t>阳湖路181号</t>
  </si>
  <si>
    <t>阳湖路183号</t>
  </si>
  <si>
    <t>阳湖路185号</t>
  </si>
  <si>
    <t>阳湖路187号</t>
  </si>
  <si>
    <t>阳湖路189号</t>
  </si>
  <si>
    <t>阳湖路191号</t>
  </si>
  <si>
    <t>阳湖路193号</t>
  </si>
  <si>
    <t>阳湖路195号</t>
  </si>
  <si>
    <t>21#底商价格</t>
  </si>
  <si>
    <t>阳湖路113号</t>
  </si>
  <si>
    <t>阳湖路115号</t>
  </si>
  <si>
    <t>阳湖路117号</t>
  </si>
  <si>
    <t>阳湖路119号</t>
  </si>
  <si>
    <t>阳湖路121号</t>
  </si>
  <si>
    <t>阳湖路123号</t>
  </si>
  <si>
    <t>阳湖路125号</t>
  </si>
  <si>
    <t>阳湖路127号</t>
  </si>
  <si>
    <t>阳湖路129号</t>
  </si>
  <si>
    <t>阳湖路131号</t>
  </si>
  <si>
    <t>阳湖路133号</t>
  </si>
  <si>
    <t>阳湖路135号</t>
  </si>
  <si>
    <t>阳湖路137号</t>
  </si>
  <si>
    <t>阳湖路139号</t>
  </si>
  <si>
    <t>阳湖路141号</t>
  </si>
  <si>
    <t>阳湖路143号</t>
  </si>
  <si>
    <t>阳湖路145号</t>
  </si>
  <si>
    <t>阳湖路147号</t>
  </si>
  <si>
    <t>阳湖路149号</t>
  </si>
  <si>
    <t>阳湖路151号</t>
  </si>
  <si>
    <t>阳湖路153号</t>
  </si>
  <si>
    <t>阳湖路155号</t>
  </si>
  <si>
    <t>阳湖路157号</t>
  </si>
  <si>
    <t>阳湖路159号</t>
  </si>
  <si>
    <t>22#底商价格</t>
  </si>
  <si>
    <t>阳湖路89号</t>
  </si>
  <si>
    <t>阳湖路91号</t>
  </si>
  <si>
    <t>阳湖路93号</t>
  </si>
  <si>
    <t>阳湖路95号</t>
  </si>
  <si>
    <t>阳湖路97号</t>
  </si>
  <si>
    <t>阳湖路99号</t>
  </si>
  <si>
    <t>阳湖路101号</t>
  </si>
  <si>
    <t>阳湖路103号</t>
  </si>
  <si>
    <t>阳湖路105号</t>
  </si>
  <si>
    <t>阳湖路107号</t>
  </si>
  <si>
    <t>阳湖路109号</t>
  </si>
  <si>
    <t>阳湖路111号</t>
  </si>
  <si>
    <t>三期商铺</t>
  </si>
  <si>
    <t>序号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</si>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</sst>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30">
    <font>
      <sz val="11"/>
      <color theme="1"/>
      <name val="等线"/>
      <charset val="134"/>
      <scheme val="minor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b/>
      <sz val="16"/>
      <color theme="1"/>
      <name val="宋体"/>
      <charset val="134"/>
    </font>
    <font>
      <sz val="11"/>
      <name val="宋体"/>
      <charset val="134"/>
    </font>
    <font>
      <b/>
      <sz val="11"/>
      <color theme="1"/>
      <name val="微软雅黑"/>
      <charset val="134"/>
    </font>
    <font>
      <sz val="11"/>
      <color theme="1"/>
      <name val="微软雅黑"/>
      <charset val="134"/>
    </font>
    <font>
      <sz val="11"/>
      <name val="等线"/>
      <charset val="134"/>
      <scheme val="minor"/>
    </font>
    <font>
      <sz val="11"/>
      <name val="微软雅黑"/>
      <charset val="134"/>
    </font>
    <font>
      <b/>
      <sz val="16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99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6" borderId="10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7" borderId="13" applyNumberFormat="0" applyAlignment="0" applyProtection="0">
      <alignment vertical="center"/>
    </xf>
    <xf numFmtId="0" fontId="20" fillId="8" borderId="14" applyNumberFormat="0" applyAlignment="0" applyProtection="0">
      <alignment vertical="center"/>
    </xf>
    <xf numFmtId="0" fontId="21" fillId="8" borderId="13" applyNumberFormat="0" applyAlignment="0" applyProtection="0">
      <alignment vertical="center"/>
    </xf>
    <xf numFmtId="0" fontId="22" fillId="9" borderId="15" applyNumberFormat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</cellStyleXfs>
  <cellXfs count="53">
    <xf numFmtId="0" fontId="0" fillId="0" borderId="0" xfId="0"/>
    <xf numFmtId="0" fontId="1" fillId="0" borderId="0" xfId="0" applyFont="1"/>
    <xf numFmtId="0" fontId="2" fillId="0" borderId="0" xfId="0" applyFont="1"/>
    <xf numFmtId="176" fontId="2" fillId="0" borderId="0" xfId="0" applyNumberFormat="1" applyFont="1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176" fontId="1" fillId="0" borderId="4" xfId="0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/>
    </xf>
    <xf numFmtId="176" fontId="4" fillId="0" borderId="4" xfId="0" applyNumberFormat="1" applyFont="1" applyFill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49" fontId="2" fillId="0" borderId="4" xfId="0" applyNumberFormat="1" applyFont="1" applyFill="1" applyBorder="1" applyAlignment="1">
      <alignment horizontal="center" vertical="center"/>
    </xf>
    <xf numFmtId="176" fontId="2" fillId="0" borderId="4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0" fillId="0" borderId="4" xfId="0" applyBorder="1"/>
    <xf numFmtId="0" fontId="0" fillId="0" borderId="4" xfId="0" applyBorder="1" applyAlignment="1">
      <alignment horizontal="center" vertical="center"/>
    </xf>
    <xf numFmtId="49" fontId="0" fillId="0" borderId="4" xfId="0" applyNumberFormat="1" applyBorder="1" applyAlignment="1">
      <alignment horizontal="center" vertical="center"/>
    </xf>
    <xf numFmtId="177" fontId="6" fillId="0" borderId="4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177" fontId="8" fillId="0" borderId="4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6" xfId="0" applyBorder="1" applyAlignment="1">
      <alignment horizontal="center" vertical="center"/>
    </xf>
    <xf numFmtId="49" fontId="0" fillId="0" borderId="6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49" fontId="0" fillId="0" borderId="7" xfId="0" applyNumberFormat="1" applyBorder="1" applyAlignment="1">
      <alignment horizontal="center" vertical="center"/>
    </xf>
    <xf numFmtId="177" fontId="6" fillId="2" borderId="4" xfId="0" applyNumberFormat="1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177" fontId="8" fillId="2" borderId="4" xfId="0" applyNumberFormat="1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49" fontId="0" fillId="3" borderId="4" xfId="0" applyNumberFormat="1" applyFill="1" applyBorder="1" applyAlignment="1">
      <alignment horizontal="center" vertical="center"/>
    </xf>
    <xf numFmtId="14" fontId="0" fillId="0" borderId="4" xfId="0" applyNumberFormat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vertical="center"/>
    </xf>
    <xf numFmtId="49" fontId="0" fillId="4" borderId="4" xfId="0" applyNumberFormat="1" applyFill="1" applyBorder="1" applyAlignment="1">
      <alignment horizontal="center" vertical="center"/>
    </xf>
    <xf numFmtId="0" fontId="0" fillId="0" borderId="4" xfId="0" applyBorder="1" applyAlignment="1">
      <alignment horizontal="center"/>
    </xf>
    <xf numFmtId="176" fontId="0" fillId="0" borderId="4" xfId="0" applyNumberFormat="1" applyBorder="1"/>
    <xf numFmtId="49" fontId="0" fillId="5" borderId="4" xfId="0" applyNumberForma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99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22</xdr:col>
      <xdr:colOff>411505</xdr:colOff>
      <xdr:row>44</xdr:row>
      <xdr:rowOff>118884</xdr:rowOff>
    </xdr:from>
    <xdr:to>
      <xdr:col>28</xdr:col>
      <xdr:colOff>551206</xdr:colOff>
      <xdr:row>45</xdr:row>
      <xdr:rowOff>150640</xdr:rowOff>
    </xdr:to>
    <xdr:sp>
      <xdr:nvSpPr>
        <xdr:cNvPr id="2" name="îşḷïḓé"/>
        <xdr:cNvSpPr>
          <a:spLocks noGrp="1"/>
        </xdr:cNvSpPr>
      </xdr:nvSpPr>
      <xdr:spPr>
        <a:xfrm>
          <a:off x="17847945" y="7837805"/>
          <a:ext cx="3843020" cy="207010"/>
        </a:xfrm>
        <a:prstGeom prst="rect">
          <a:avLst/>
        </a:prstGeom>
      </xdr:spPr>
      <xdr:txBody>
        <a:bodyPr vert="horz" wrap="square" lIns="91440" tIns="45720" rIns="91440" bIns="45720" rtlCol="0" anchor="ctr"/>
        <a:lstStyle>
          <a:defPPr>
            <a:defRPr lang="zh-CN"/>
          </a:defPPr>
          <a:lvl1pPr marL="0" algn="l" defTabSz="914400" rtl="0" eaLnBrk="1" latinLnBrk="0" hangingPunct="1">
            <a:defRPr sz="1000" kern="120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www.islid</a:t>
          </a:r>
          <a:r>
            <a:rPr lang="en-US" altLang="zh-CN" sz="100"/>
            <a:t> </a:t>
          </a:r>
          <a:r>
            <a:rPr lang="en-US" altLang="zh-CN"/>
            <a:t>e.cc</a:t>
          </a:r>
          <a:endParaRPr lang="zh-CN" altLang="en-US"/>
        </a:p>
      </xdr:txBody>
    </xdr:sp>
    <xdr:clientData/>
  </xdr:twoCellAnchor>
  <xdr:twoCellAnchor>
    <xdr:from>
      <xdr:col>34</xdr:col>
      <xdr:colOff>351180</xdr:colOff>
      <xdr:row>44</xdr:row>
      <xdr:rowOff>118884</xdr:rowOff>
    </xdr:from>
    <xdr:to>
      <xdr:col>38</xdr:col>
      <xdr:colOff>594068</xdr:colOff>
      <xdr:row>45</xdr:row>
      <xdr:rowOff>150640</xdr:rowOff>
    </xdr:to>
    <xdr:sp>
      <xdr:nvSpPr>
        <xdr:cNvPr id="3" name="íṡlîḍé"/>
        <xdr:cNvSpPr>
          <a:spLocks noGrp="1"/>
        </xdr:cNvSpPr>
      </xdr:nvSpPr>
      <xdr:spPr>
        <a:xfrm>
          <a:off x="25194260" y="7837805"/>
          <a:ext cx="2711450" cy="207010"/>
        </a:xfrm>
        <a:prstGeom prst="rect">
          <a:avLst/>
        </a:prstGeom>
      </xdr:spPr>
      <xdr:txBody>
        <a:bodyPr vert="horz" wrap="square" lIns="91440" tIns="45720" rIns="91440" bIns="45720" rtlCol="0" anchor="ctr"/>
        <a:lstStyle>
          <a:defPPr>
            <a:defRPr lang="zh-CN"/>
          </a:defPPr>
          <a:lvl1pPr marL="0" algn="r" defTabSz="914400" rtl="0" eaLnBrk="1" latinLnBrk="0" hangingPunct="1">
            <a:defRPr sz="1000" kern="120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zh-CN" altLang="en-US"/>
            <a:t>27</a:t>
          </a:r>
          <a:endParaRPr lang="zh-CN" altLang="en-US"/>
        </a:p>
      </xdr:txBody>
    </xdr:sp>
    <xdr:clientData/>
  </xdr:twoCellAnchor>
  <xdr:twoCellAnchor editAs="oneCell">
    <xdr:from>
      <xdr:col>10</xdr:col>
      <xdr:colOff>23197</xdr:colOff>
      <xdr:row>156</xdr:row>
      <xdr:rowOff>172637</xdr:rowOff>
    </xdr:from>
    <xdr:to>
      <xdr:col>12</xdr:col>
      <xdr:colOff>273245</xdr:colOff>
      <xdr:row>186</xdr:row>
      <xdr:rowOff>22272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5400000">
          <a:off x="7263765" y="29331920"/>
          <a:ext cx="5107940" cy="1484630"/>
        </a:xfrm>
        <a:prstGeom prst="rect">
          <a:avLst/>
        </a:prstGeom>
      </xdr:spPr>
    </xdr:pic>
    <xdr:clientData/>
  </xdr:twoCellAnchor>
  <xdr:twoCellAnchor editAs="oneCell">
    <xdr:from>
      <xdr:col>10</xdr:col>
      <xdr:colOff>158445</xdr:colOff>
      <xdr:row>112</xdr:row>
      <xdr:rowOff>94968</xdr:rowOff>
    </xdr:from>
    <xdr:to>
      <xdr:col>12</xdr:col>
      <xdr:colOff>288304</xdr:colOff>
      <xdr:row>155</xdr:row>
      <xdr:rowOff>164637</xdr:rowOff>
    </xdr:to>
    <xdr:pic>
      <xdr:nvPicPr>
        <xdr:cNvPr id="5" name="图片 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 rot="5400000">
          <a:off x="6089650" y="22852380"/>
          <a:ext cx="7606030" cy="1363980"/>
        </a:xfrm>
        <a:prstGeom prst="rect">
          <a:avLst/>
        </a:prstGeom>
      </xdr:spPr>
    </xdr:pic>
    <xdr:clientData/>
  </xdr:twoCellAnchor>
  <xdr:twoCellAnchor>
    <xdr:from>
      <xdr:col>2</xdr:col>
      <xdr:colOff>419444</xdr:colOff>
      <xdr:row>80</xdr:row>
      <xdr:rowOff>82301</xdr:rowOff>
    </xdr:from>
    <xdr:to>
      <xdr:col>12</xdr:col>
      <xdr:colOff>306649</xdr:colOff>
      <xdr:row>110</xdr:row>
      <xdr:rowOff>161637</xdr:rowOff>
    </xdr:to>
    <xdr:grpSp>
      <xdr:nvGrpSpPr>
        <xdr:cNvPr id="9" name="组合 8"/>
        <xdr:cNvGrpSpPr/>
      </xdr:nvGrpSpPr>
      <xdr:grpSpPr>
        <a:xfrm>
          <a:off x="1882140" y="14110335"/>
          <a:ext cx="8710930" cy="5337175"/>
          <a:chOff x="5138367" y="2599314"/>
          <a:chExt cx="6463107" cy="3943081"/>
        </a:xfrm>
      </xdr:grpSpPr>
      <xdr:pic>
        <xdr:nvPicPr>
          <xdr:cNvPr id="15" name="图片 14"/>
          <xdr:cNvPicPr>
            <a:picLocks noChangeAspect="1"/>
          </xdr:cNvPicPr>
        </xdr:nvPicPr>
        <xdr:blipFill>
          <a:blip r:embed="rId3"/>
          <a:stretch>
            <a:fillRect/>
          </a:stretch>
        </xdr:blipFill>
        <xdr:spPr>
          <a:xfrm rot="5400000">
            <a:off x="8803532" y="3744452"/>
            <a:ext cx="3873888" cy="1721997"/>
          </a:xfrm>
          <a:prstGeom prst="rect">
            <a:avLst/>
          </a:prstGeom>
        </xdr:spPr>
      </xdr:pic>
      <xdr:pic>
        <xdr:nvPicPr>
          <xdr:cNvPr id="16" name="图片 15"/>
          <xdr:cNvPicPr>
            <a:picLocks noChangeAspect="1"/>
          </xdr:cNvPicPr>
        </xdr:nvPicPr>
        <xdr:blipFill>
          <a:blip r:embed="rId4"/>
          <a:stretch>
            <a:fillRect/>
          </a:stretch>
        </xdr:blipFill>
        <xdr:spPr>
          <a:xfrm rot="5400000">
            <a:off x="7787730" y="2683412"/>
            <a:ext cx="1944358" cy="1776161"/>
          </a:xfrm>
          <a:prstGeom prst="rect">
            <a:avLst/>
          </a:prstGeom>
        </xdr:spPr>
      </xdr:pic>
      <xdr:pic>
        <xdr:nvPicPr>
          <xdr:cNvPr id="17" name="图片 16"/>
          <xdr:cNvPicPr>
            <a:picLocks noChangeAspect="1"/>
          </xdr:cNvPicPr>
        </xdr:nvPicPr>
        <xdr:blipFill>
          <a:blip r:embed="rId5"/>
          <a:srcRect t="2336"/>
          <a:stretch>
            <a:fillRect/>
          </a:stretch>
        </xdr:blipFill>
        <xdr:spPr>
          <a:xfrm rot="5400000">
            <a:off x="5535935" y="2218735"/>
            <a:ext cx="1963872" cy="2759008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342703</xdr:colOff>
      <xdr:row>88</xdr:row>
      <xdr:rowOff>109088</xdr:rowOff>
    </xdr:from>
    <xdr:to>
      <xdr:col>2</xdr:col>
      <xdr:colOff>189358</xdr:colOff>
      <xdr:row>92</xdr:row>
      <xdr:rowOff>63662</xdr:rowOff>
    </xdr:to>
    <xdr:sp>
      <xdr:nvSpPr>
        <xdr:cNvPr id="11" name="矩形 10"/>
        <xdr:cNvSpPr/>
      </xdr:nvSpPr>
      <xdr:spPr>
        <a:xfrm>
          <a:off x="342265" y="15539085"/>
          <a:ext cx="1310005" cy="655955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zh-CN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>
              <a:solidFill>
                <a:schemeClr val="tx1"/>
              </a:solidFill>
              <a:cs typeface="+mn-ea"/>
              <a:sym typeface="+mn-lt"/>
            </a:rPr>
            <a:t>小区出入口</a:t>
          </a:r>
          <a:endParaRPr lang="zh-CN" altLang="en-US">
            <a:solidFill>
              <a:schemeClr val="tx1"/>
            </a:solidFill>
            <a:cs typeface="+mn-ea"/>
            <a:sym typeface="+mn-lt"/>
          </a:endParaRPr>
        </a:p>
      </xdr:txBody>
    </xdr:sp>
    <xdr:clientData/>
  </xdr:twoCellAnchor>
  <xdr:twoCellAnchor>
    <xdr:from>
      <xdr:col>9</xdr:col>
      <xdr:colOff>1993702</xdr:colOff>
      <xdr:row>81</xdr:row>
      <xdr:rowOff>232</xdr:rowOff>
    </xdr:from>
    <xdr:to>
      <xdr:col>9</xdr:col>
      <xdr:colOff>2567214</xdr:colOff>
      <xdr:row>88</xdr:row>
      <xdr:rowOff>145143</xdr:rowOff>
    </xdr:to>
    <xdr:sp>
      <xdr:nvSpPr>
        <xdr:cNvPr id="18" name="矩形 17"/>
        <xdr:cNvSpPr/>
      </xdr:nvSpPr>
      <xdr:spPr>
        <a:xfrm>
          <a:off x="7948295" y="14203680"/>
          <a:ext cx="573405" cy="1371600"/>
        </a:xfrm>
        <a:prstGeom prst="rect">
          <a:avLst/>
        </a:prstGeom>
        <a:solidFill>
          <a:schemeClr val="accent2"/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zh-CN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>
              <a:solidFill>
                <a:schemeClr val="tx1"/>
              </a:solidFill>
              <a:cs typeface="+mn-ea"/>
              <a:sym typeface="+mn-lt"/>
            </a:rPr>
            <a:t>小区侧门</a:t>
          </a:r>
          <a:endParaRPr lang="zh-CN" altLang="en-US">
            <a:solidFill>
              <a:schemeClr val="tx1"/>
            </a:solidFill>
            <a:cs typeface="+mn-ea"/>
            <a:sym typeface="+mn-lt"/>
          </a:endParaRPr>
        </a:p>
      </xdr:txBody>
    </xdr:sp>
    <xdr:clientData/>
  </xdr:twoCellAnchor>
  <xdr:twoCellAnchor>
    <xdr:from>
      <xdr:col>10</xdr:col>
      <xdr:colOff>284861</xdr:colOff>
      <xdr:row>110</xdr:row>
      <xdr:rowOff>58074</xdr:rowOff>
    </xdr:from>
    <xdr:to>
      <xdr:col>12</xdr:col>
      <xdr:colOff>375343</xdr:colOff>
      <xdr:row>112</xdr:row>
      <xdr:rowOff>127000</xdr:rowOff>
    </xdr:to>
    <xdr:sp>
      <xdr:nvSpPr>
        <xdr:cNvPr id="19" name="矩形 18"/>
        <xdr:cNvSpPr/>
      </xdr:nvSpPr>
      <xdr:spPr>
        <a:xfrm rot="16200000">
          <a:off x="9789795" y="18891250"/>
          <a:ext cx="419735" cy="1324610"/>
        </a:xfrm>
        <a:prstGeom prst="rect">
          <a:avLst/>
        </a:prstGeom>
        <a:solidFill>
          <a:schemeClr val="accent2"/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zh-CN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>
              <a:solidFill>
                <a:schemeClr val="tx1"/>
              </a:solidFill>
              <a:cs typeface="+mn-ea"/>
              <a:sym typeface="+mn-lt"/>
            </a:rPr>
            <a:t>小区侧门</a:t>
          </a:r>
          <a:endParaRPr lang="zh-CN" altLang="en-US">
            <a:solidFill>
              <a:schemeClr val="tx1"/>
            </a:solidFill>
            <a:cs typeface="+mn-ea"/>
            <a:sym typeface="+mn-lt"/>
          </a:endParaRPr>
        </a:p>
      </xdr:txBody>
    </xdr:sp>
    <xdr:clientData/>
  </xdr:twoCellAnchor>
  <xdr:twoCellAnchor>
    <xdr:from>
      <xdr:col>10</xdr:col>
      <xdr:colOff>212291</xdr:colOff>
      <xdr:row>155</xdr:row>
      <xdr:rowOff>103430</xdr:rowOff>
    </xdr:from>
    <xdr:to>
      <xdr:col>12</xdr:col>
      <xdr:colOff>526144</xdr:colOff>
      <xdr:row>157</xdr:row>
      <xdr:rowOff>81642</xdr:rowOff>
    </xdr:to>
    <xdr:sp>
      <xdr:nvSpPr>
        <xdr:cNvPr id="20" name="矩形 19"/>
        <xdr:cNvSpPr/>
      </xdr:nvSpPr>
      <xdr:spPr>
        <a:xfrm rot="16200000">
          <a:off x="9874250" y="26666190"/>
          <a:ext cx="328930" cy="1548130"/>
        </a:xfrm>
        <a:prstGeom prst="rect">
          <a:avLst/>
        </a:prstGeom>
        <a:solidFill>
          <a:schemeClr val="accent2"/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zh-CN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>
              <a:solidFill>
                <a:schemeClr val="tx1"/>
              </a:solidFill>
              <a:cs typeface="+mn-ea"/>
              <a:sym typeface="+mn-lt"/>
            </a:rPr>
            <a:t>小区北大门</a:t>
          </a:r>
          <a:endParaRPr lang="zh-CN" altLang="en-US">
            <a:solidFill>
              <a:schemeClr val="tx1"/>
            </a:solidFill>
            <a:cs typeface="+mn-ea"/>
            <a:sym typeface="+mn-lt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76"/>
  <sheetViews>
    <sheetView zoomScale="85" zoomScaleNormal="85" workbookViewId="0">
      <pane xSplit="2" ySplit="2" topLeftCell="F3" activePane="bottomRight" state="frozenSplit"/>
      <selection/>
      <selection pane="topRight"/>
      <selection pane="bottomLeft"/>
      <selection pane="bottomRight" activeCell="Q18" sqref="Q18"/>
    </sheetView>
  </sheetViews>
  <sheetFormatPr defaultColWidth="9" defaultRowHeight="13.8"/>
  <cols>
    <col min="2" max="2" width="12.3333333333333" customWidth="1"/>
    <col min="6" max="6" width="9.83333333333333" customWidth="1"/>
    <col min="7" max="8" width="10.0833333333333" customWidth="1"/>
    <col min="9" max="9" width="8.5" customWidth="1"/>
    <col min="10" max="10" width="45.1666666666667" customWidth="1"/>
    <col min="14" max="14" width="20.3333333333333" customWidth="1"/>
    <col min="15" max="15" width="11.9166666666667" customWidth="1"/>
  </cols>
  <sheetData>
    <row r="1" spans="1:10">
      <c r="A1" s="21"/>
      <c r="B1" s="46" t="s">
        <v>0</v>
      </c>
      <c r="C1" s="22"/>
      <c r="D1" s="22"/>
      <c r="E1" s="22"/>
      <c r="F1" s="22"/>
      <c r="G1" s="22"/>
      <c r="H1" s="22"/>
      <c r="I1" s="22"/>
      <c r="J1" s="22"/>
    </row>
    <row r="2" ht="14.4" spans="1:10">
      <c r="A2" s="21" t="s">
        <v>1</v>
      </c>
      <c r="B2" s="47" t="s">
        <v>2</v>
      </c>
      <c r="C2" s="47" t="s">
        <v>3</v>
      </c>
      <c r="D2" s="47" t="s">
        <v>4</v>
      </c>
      <c r="E2" s="47" t="s">
        <v>5</v>
      </c>
      <c r="F2" s="47" t="s">
        <v>6</v>
      </c>
      <c r="G2" s="47" t="s">
        <v>7</v>
      </c>
      <c r="H2" s="47" t="s">
        <v>8</v>
      </c>
      <c r="I2" s="47" t="s">
        <v>9</v>
      </c>
      <c r="J2" s="46" t="s">
        <v>10</v>
      </c>
    </row>
    <row r="3" spans="1:14">
      <c r="A3" s="22" t="s">
        <v>11</v>
      </c>
      <c r="B3" s="48" t="s">
        <v>12</v>
      </c>
      <c r="C3" s="22">
        <v>47.82</v>
      </c>
      <c r="D3" s="22">
        <v>46.46</v>
      </c>
      <c r="E3" s="49">
        <f>C3-D3</f>
        <v>1.36</v>
      </c>
      <c r="F3" s="21">
        <v>3.52</v>
      </c>
      <c r="G3" s="21">
        <v>13.2</v>
      </c>
      <c r="H3" s="50">
        <f>F3/G3</f>
        <v>0.266666666666667</v>
      </c>
      <c r="I3" s="49" t="s">
        <v>13</v>
      </c>
      <c r="J3" s="21"/>
      <c r="N3" t="s">
        <v>14</v>
      </c>
    </row>
    <row r="4" spans="1:17">
      <c r="A4" s="22"/>
      <c r="B4" s="48" t="s">
        <v>15</v>
      </c>
      <c r="C4" s="22">
        <v>124.55</v>
      </c>
      <c r="D4" s="22">
        <v>121</v>
      </c>
      <c r="E4" s="49">
        <f t="shared" ref="E4:E67" si="0">C4-D4</f>
        <v>3.55</v>
      </c>
      <c r="F4" s="21">
        <v>6.9</v>
      </c>
      <c r="G4" s="21">
        <v>18.4</v>
      </c>
      <c r="H4" s="50">
        <f t="shared" ref="H4:H67" si="1">F4/G4*100%</f>
        <v>0.375</v>
      </c>
      <c r="I4" s="49" t="s">
        <v>13</v>
      </c>
      <c r="J4" s="21" t="s">
        <v>16</v>
      </c>
      <c r="N4" t="s">
        <v>17</v>
      </c>
      <c r="O4">
        <v>200</v>
      </c>
      <c r="P4">
        <v>100</v>
      </c>
      <c r="Q4">
        <v>50</v>
      </c>
    </row>
    <row r="5" spans="1:19">
      <c r="A5" s="22"/>
      <c r="B5" s="51" t="s">
        <v>18</v>
      </c>
      <c r="C5" s="22">
        <v>56.58</v>
      </c>
      <c r="D5" s="22">
        <v>54.97</v>
      </c>
      <c r="E5" s="49">
        <f t="shared" si="0"/>
        <v>1.61</v>
      </c>
      <c r="F5" s="21">
        <v>4.1</v>
      </c>
      <c r="G5" s="21">
        <v>15.6</v>
      </c>
      <c r="H5" s="50">
        <f t="shared" si="1"/>
        <v>0.262820512820513</v>
      </c>
      <c r="I5" s="49" t="s">
        <v>13</v>
      </c>
      <c r="J5" s="21" t="s">
        <v>19</v>
      </c>
      <c r="N5" t="s">
        <v>20</v>
      </c>
      <c r="O5">
        <v>500</v>
      </c>
      <c r="P5">
        <v>400</v>
      </c>
      <c r="Q5">
        <v>300</v>
      </c>
      <c r="R5">
        <v>200</v>
      </c>
      <c r="S5">
        <v>100</v>
      </c>
    </row>
    <row r="6" spans="1:18">
      <c r="A6" s="22"/>
      <c r="B6" s="48" t="s">
        <v>21</v>
      </c>
      <c r="C6" s="22">
        <v>43.05</v>
      </c>
      <c r="D6" s="22">
        <v>41.82</v>
      </c>
      <c r="E6" s="49">
        <f t="shared" si="0"/>
        <v>1.23</v>
      </c>
      <c r="F6" s="21">
        <v>5.1</v>
      </c>
      <c r="G6" s="21">
        <v>8.2</v>
      </c>
      <c r="H6" s="50">
        <f t="shared" si="1"/>
        <v>0.621951219512195</v>
      </c>
      <c r="I6" s="49" t="s">
        <v>13</v>
      </c>
      <c r="J6" s="21"/>
      <c r="N6" t="s">
        <v>22</v>
      </c>
      <c r="O6">
        <v>500</v>
      </c>
      <c r="P6">
        <v>300</v>
      </c>
      <c r="Q6">
        <v>100</v>
      </c>
      <c r="R6">
        <v>0</v>
      </c>
    </row>
    <row r="7" spans="1:18">
      <c r="A7" s="22"/>
      <c r="B7" s="48" t="s">
        <v>23</v>
      </c>
      <c r="C7" s="22">
        <v>65.9</v>
      </c>
      <c r="D7" s="22">
        <v>64.02</v>
      </c>
      <c r="E7" s="49">
        <f t="shared" si="0"/>
        <v>1.88000000000001</v>
      </c>
      <c r="F7" s="21">
        <v>4.85</v>
      </c>
      <c r="G7" s="21">
        <v>13.2</v>
      </c>
      <c r="H7" s="50">
        <f t="shared" si="1"/>
        <v>0.367424242424242</v>
      </c>
      <c r="I7" s="49" t="s">
        <v>13</v>
      </c>
      <c r="J7" s="21"/>
      <c r="N7" t="s">
        <v>24</v>
      </c>
      <c r="O7">
        <v>500</v>
      </c>
      <c r="P7">
        <v>400</v>
      </c>
      <c r="Q7">
        <v>300</v>
      </c>
      <c r="R7">
        <v>200</v>
      </c>
    </row>
    <row r="8" spans="1:10">
      <c r="A8" s="22"/>
      <c r="B8" s="48" t="s">
        <v>25</v>
      </c>
      <c r="C8" s="22">
        <v>63.86</v>
      </c>
      <c r="D8" s="22">
        <v>62.04</v>
      </c>
      <c r="E8" s="49">
        <f t="shared" si="0"/>
        <v>1.82</v>
      </c>
      <c r="F8" s="21">
        <v>4.7</v>
      </c>
      <c r="G8" s="21">
        <v>13.2</v>
      </c>
      <c r="H8" s="50">
        <f t="shared" si="1"/>
        <v>0.356060606060606</v>
      </c>
      <c r="I8" s="49" t="s">
        <v>13</v>
      </c>
      <c r="J8" s="21"/>
    </row>
    <row r="9" spans="1:16">
      <c r="A9" s="22"/>
      <c r="B9" s="48" t="s">
        <v>26</v>
      </c>
      <c r="C9" s="22">
        <v>63.86</v>
      </c>
      <c r="D9" s="22">
        <v>62.04</v>
      </c>
      <c r="E9" s="49">
        <f t="shared" si="0"/>
        <v>1.82</v>
      </c>
      <c r="F9" s="21">
        <v>4.7</v>
      </c>
      <c r="G9" s="21">
        <v>13.2</v>
      </c>
      <c r="H9" s="50">
        <f t="shared" si="1"/>
        <v>0.356060606060606</v>
      </c>
      <c r="I9" s="49" t="s">
        <v>13</v>
      </c>
      <c r="J9" s="21" t="s">
        <v>27</v>
      </c>
      <c r="N9" s="29" t="s">
        <v>28</v>
      </c>
      <c r="O9" t="s">
        <v>29</v>
      </c>
      <c r="P9">
        <v>300</v>
      </c>
    </row>
    <row r="10" spans="1:16">
      <c r="A10" s="22" t="s">
        <v>30</v>
      </c>
      <c r="B10" s="48" t="s">
        <v>12</v>
      </c>
      <c r="C10" s="22">
        <v>140.46</v>
      </c>
      <c r="D10" s="22">
        <v>136.83</v>
      </c>
      <c r="E10" s="49">
        <f t="shared" si="0"/>
        <v>3.63</v>
      </c>
      <c r="F10" s="21">
        <v>6.6</v>
      </c>
      <c r="G10" s="21">
        <v>16.5</v>
      </c>
      <c r="H10" s="50">
        <f t="shared" si="1"/>
        <v>0.4</v>
      </c>
      <c r="I10" s="49" t="s">
        <v>13</v>
      </c>
      <c r="J10" s="21" t="s">
        <v>31</v>
      </c>
      <c r="N10" s="29"/>
      <c r="O10" t="s">
        <v>32</v>
      </c>
      <c r="P10">
        <v>400</v>
      </c>
    </row>
    <row r="11" spans="1:16">
      <c r="A11" s="22"/>
      <c r="B11" s="48" t="s">
        <v>15</v>
      </c>
      <c r="C11" s="22">
        <v>54.97</v>
      </c>
      <c r="D11" s="22">
        <v>53.55</v>
      </c>
      <c r="E11" s="49">
        <f t="shared" si="0"/>
        <v>1.42</v>
      </c>
      <c r="F11" s="21">
        <v>6.3</v>
      </c>
      <c r="G11" s="21">
        <v>8.5</v>
      </c>
      <c r="H11" s="50">
        <f t="shared" si="1"/>
        <v>0.741176470588235</v>
      </c>
      <c r="I11" s="49" t="s">
        <v>13</v>
      </c>
      <c r="J11" s="21" t="s">
        <v>24</v>
      </c>
      <c r="N11" s="29"/>
      <c r="O11" t="s">
        <v>33</v>
      </c>
      <c r="P11">
        <v>300</v>
      </c>
    </row>
    <row r="12" spans="1:16">
      <c r="A12" s="22"/>
      <c r="B12" s="48" t="s">
        <v>18</v>
      </c>
      <c r="C12" s="22">
        <v>68.81</v>
      </c>
      <c r="D12" s="22">
        <v>67.03</v>
      </c>
      <c r="E12" s="49">
        <f t="shared" si="0"/>
        <v>1.78</v>
      </c>
      <c r="F12" s="21">
        <v>8.8</v>
      </c>
      <c r="G12" s="21">
        <v>8.5</v>
      </c>
      <c r="H12" s="50">
        <f t="shared" si="1"/>
        <v>1.03529411764706</v>
      </c>
      <c r="I12" s="49" t="s">
        <v>13</v>
      </c>
      <c r="J12" s="21" t="s">
        <v>34</v>
      </c>
      <c r="N12" s="29"/>
      <c r="O12" t="s">
        <v>35</v>
      </c>
      <c r="P12">
        <v>0</v>
      </c>
    </row>
    <row r="13" spans="1:16">
      <c r="A13" s="22"/>
      <c r="B13" s="51" t="s">
        <v>21</v>
      </c>
      <c r="C13" s="22">
        <v>103.88</v>
      </c>
      <c r="D13" s="22">
        <v>101.2</v>
      </c>
      <c r="E13" s="49">
        <f t="shared" si="0"/>
        <v>2.67999999999999</v>
      </c>
      <c r="F13" s="21">
        <v>5.4</v>
      </c>
      <c r="G13" s="21">
        <v>18.4</v>
      </c>
      <c r="H13" s="50">
        <f t="shared" si="1"/>
        <v>0.293478260869565</v>
      </c>
      <c r="I13" s="49" t="s">
        <v>13</v>
      </c>
      <c r="J13" s="21" t="s">
        <v>19</v>
      </c>
      <c r="N13" s="29"/>
      <c r="O13" t="s">
        <v>36</v>
      </c>
      <c r="P13">
        <v>-300</v>
      </c>
    </row>
    <row r="14" spans="1:16">
      <c r="A14" s="22"/>
      <c r="B14" s="48" t="s">
        <v>23</v>
      </c>
      <c r="C14" s="22">
        <v>56.43</v>
      </c>
      <c r="D14" s="22">
        <v>54.97</v>
      </c>
      <c r="E14" s="49">
        <f t="shared" si="0"/>
        <v>1.46</v>
      </c>
      <c r="F14" s="21">
        <v>4.1</v>
      </c>
      <c r="G14" s="21">
        <v>15.6</v>
      </c>
      <c r="H14" s="50">
        <f t="shared" si="1"/>
        <v>0.262820512820513</v>
      </c>
      <c r="I14" s="49" t="s">
        <v>13</v>
      </c>
      <c r="J14" s="21"/>
      <c r="N14" s="29"/>
      <c r="O14" t="s">
        <v>37</v>
      </c>
      <c r="P14">
        <v>-400</v>
      </c>
    </row>
    <row r="15" spans="1:10">
      <c r="A15" s="22"/>
      <c r="B15" s="48" t="s">
        <v>25</v>
      </c>
      <c r="C15" s="22">
        <v>42.93</v>
      </c>
      <c r="D15" s="22">
        <v>41.82</v>
      </c>
      <c r="E15" s="49">
        <f t="shared" si="0"/>
        <v>1.11</v>
      </c>
      <c r="F15" s="21">
        <v>5.1</v>
      </c>
      <c r="G15" s="21">
        <v>8.2</v>
      </c>
      <c r="H15" s="50">
        <f t="shared" si="1"/>
        <v>0.621951219512195</v>
      </c>
      <c r="I15" s="49" t="s">
        <v>13</v>
      </c>
      <c r="J15" s="21"/>
    </row>
    <row r="16" spans="1:10">
      <c r="A16" s="22"/>
      <c r="B16" s="48" t="s">
        <v>26</v>
      </c>
      <c r="C16" s="22">
        <v>63.77</v>
      </c>
      <c r="D16" s="22">
        <v>62.44</v>
      </c>
      <c r="E16" s="49">
        <f t="shared" si="0"/>
        <v>1.33000000000001</v>
      </c>
      <c r="F16" s="21">
        <v>4.73</v>
      </c>
      <c r="G16" s="21">
        <v>13.2</v>
      </c>
      <c r="H16" s="50">
        <f t="shared" si="1"/>
        <v>0.358333333333333</v>
      </c>
      <c r="I16" s="49" t="s">
        <v>13</v>
      </c>
      <c r="J16" s="21"/>
    </row>
    <row r="17" spans="1:10">
      <c r="A17" s="22"/>
      <c r="B17" s="48" t="s">
        <v>38</v>
      </c>
      <c r="C17" s="22">
        <v>63.37</v>
      </c>
      <c r="D17" s="22">
        <v>62.04</v>
      </c>
      <c r="E17" s="49">
        <f t="shared" si="0"/>
        <v>1.33</v>
      </c>
      <c r="F17" s="21">
        <v>4.7</v>
      </c>
      <c r="G17" s="21">
        <v>13.2</v>
      </c>
      <c r="H17" s="50">
        <f t="shared" si="1"/>
        <v>0.356060606060606</v>
      </c>
      <c r="I17" s="49" t="s">
        <v>13</v>
      </c>
      <c r="J17" s="21"/>
    </row>
    <row r="18" spans="1:10">
      <c r="A18" s="22"/>
      <c r="B18" s="48" t="s">
        <v>39</v>
      </c>
      <c r="C18" s="22">
        <v>63.37</v>
      </c>
      <c r="D18" s="22">
        <v>62.04</v>
      </c>
      <c r="E18" s="49">
        <f t="shared" si="0"/>
        <v>1.33</v>
      </c>
      <c r="F18" s="21">
        <v>4.7</v>
      </c>
      <c r="G18" s="21">
        <v>13.2</v>
      </c>
      <c r="H18" s="50">
        <f t="shared" si="1"/>
        <v>0.356060606060606</v>
      </c>
      <c r="I18" s="49" t="s">
        <v>13</v>
      </c>
      <c r="J18" s="21"/>
    </row>
    <row r="19" spans="1:16">
      <c r="A19" s="22"/>
      <c r="B19" s="48" t="s">
        <v>40</v>
      </c>
      <c r="C19" s="22">
        <v>63.37</v>
      </c>
      <c r="D19" s="22">
        <v>62.04</v>
      </c>
      <c r="E19" s="49">
        <f t="shared" si="0"/>
        <v>1.33</v>
      </c>
      <c r="F19" s="21">
        <v>4.7</v>
      </c>
      <c r="G19" s="21">
        <v>13.2</v>
      </c>
      <c r="H19" s="50">
        <f t="shared" si="1"/>
        <v>0.356060606060606</v>
      </c>
      <c r="I19" s="49" t="s">
        <v>13</v>
      </c>
      <c r="J19" s="21"/>
      <c r="N19" s="52" t="s">
        <v>41</v>
      </c>
      <c r="O19" t="s">
        <v>42</v>
      </c>
      <c r="P19">
        <v>500</v>
      </c>
    </row>
    <row r="20" spans="1:16">
      <c r="A20" s="22"/>
      <c r="B20" s="48" t="s">
        <v>43</v>
      </c>
      <c r="C20" s="22">
        <v>63.37</v>
      </c>
      <c r="D20" s="22">
        <v>62.04</v>
      </c>
      <c r="E20" s="49">
        <f t="shared" si="0"/>
        <v>1.33</v>
      </c>
      <c r="F20" s="21">
        <v>4.7</v>
      </c>
      <c r="G20" s="21">
        <v>13.2</v>
      </c>
      <c r="H20" s="50">
        <f t="shared" si="1"/>
        <v>0.356060606060606</v>
      </c>
      <c r="I20" s="49" t="s">
        <v>13</v>
      </c>
      <c r="J20" s="21"/>
      <c r="N20" s="52"/>
      <c r="O20" t="s">
        <v>44</v>
      </c>
      <c r="P20">
        <v>400</v>
      </c>
    </row>
    <row r="21" spans="1:16">
      <c r="A21" s="22"/>
      <c r="B21" s="48" t="s">
        <v>45</v>
      </c>
      <c r="C21" s="22">
        <v>63.37</v>
      </c>
      <c r="D21" s="22">
        <v>62.04</v>
      </c>
      <c r="E21" s="49">
        <f t="shared" si="0"/>
        <v>1.33</v>
      </c>
      <c r="F21" s="21">
        <v>4.7</v>
      </c>
      <c r="G21" s="21">
        <v>13.2</v>
      </c>
      <c r="H21" s="50">
        <f t="shared" si="1"/>
        <v>0.356060606060606</v>
      </c>
      <c r="I21" s="49" t="s">
        <v>13</v>
      </c>
      <c r="J21" s="21"/>
      <c r="N21" s="52"/>
      <c r="O21" t="s">
        <v>46</v>
      </c>
      <c r="P21">
        <v>300</v>
      </c>
    </row>
    <row r="22" spans="1:16">
      <c r="A22" s="22"/>
      <c r="B22" s="48" t="s">
        <v>47</v>
      </c>
      <c r="C22" s="22">
        <v>59.32</v>
      </c>
      <c r="D22" s="22">
        <v>58.08</v>
      </c>
      <c r="E22" s="49">
        <f t="shared" si="0"/>
        <v>1.24</v>
      </c>
      <c r="F22" s="21">
        <v>4.7</v>
      </c>
      <c r="G22" s="21">
        <v>13.2</v>
      </c>
      <c r="H22" s="50">
        <f t="shared" si="1"/>
        <v>0.356060606060606</v>
      </c>
      <c r="I22" s="49" t="s">
        <v>13</v>
      </c>
      <c r="J22" s="21"/>
      <c r="N22" s="52"/>
      <c r="O22" t="s">
        <v>48</v>
      </c>
      <c r="P22">
        <v>100</v>
      </c>
    </row>
    <row r="23" spans="1:16">
      <c r="A23" s="22" t="s">
        <v>49</v>
      </c>
      <c r="B23" s="48" t="s">
        <v>50</v>
      </c>
      <c r="C23" s="22">
        <v>168.67</v>
      </c>
      <c r="D23" s="22">
        <v>164.79</v>
      </c>
      <c r="E23" s="49">
        <f t="shared" si="0"/>
        <v>3.88</v>
      </c>
      <c r="F23" s="21">
        <v>6.7</v>
      </c>
      <c r="G23" s="21">
        <v>16.6</v>
      </c>
      <c r="H23" s="50">
        <f t="shared" si="1"/>
        <v>0.403614457831325</v>
      </c>
      <c r="I23" s="49" t="s">
        <v>51</v>
      </c>
      <c r="J23" s="21" t="s">
        <v>52</v>
      </c>
      <c r="N23" s="52"/>
      <c r="O23" t="s">
        <v>53</v>
      </c>
      <c r="P23">
        <v>0</v>
      </c>
    </row>
    <row r="24" spans="1:16">
      <c r="A24" s="22"/>
      <c r="B24" s="48" t="s">
        <v>54</v>
      </c>
      <c r="C24" s="22">
        <v>7.68</v>
      </c>
      <c r="D24" s="22">
        <v>7.5</v>
      </c>
      <c r="E24" s="49">
        <f t="shared" si="0"/>
        <v>0.18</v>
      </c>
      <c r="F24" s="21">
        <v>3.75</v>
      </c>
      <c r="G24" s="21">
        <v>2</v>
      </c>
      <c r="H24" s="50">
        <f t="shared" si="1"/>
        <v>1.875</v>
      </c>
      <c r="I24" s="49" t="s">
        <v>51</v>
      </c>
      <c r="J24" s="21" t="s">
        <v>55</v>
      </c>
      <c r="N24" s="52"/>
      <c r="O24" t="s">
        <v>56</v>
      </c>
      <c r="P24">
        <v>-300</v>
      </c>
    </row>
    <row r="25" spans="1:10">
      <c r="A25" s="22"/>
      <c r="B25" s="48" t="s">
        <v>57</v>
      </c>
      <c r="C25" s="22">
        <v>52.44</v>
      </c>
      <c r="D25" s="22">
        <v>51.23</v>
      </c>
      <c r="E25" s="49">
        <f t="shared" si="0"/>
        <v>1.21</v>
      </c>
      <c r="F25" s="21">
        <v>10.9</v>
      </c>
      <c r="G25" s="21">
        <v>4.7</v>
      </c>
      <c r="H25" s="50">
        <f t="shared" si="1"/>
        <v>2.31914893617021</v>
      </c>
      <c r="I25" s="49" t="s">
        <v>51</v>
      </c>
      <c r="J25" s="21"/>
    </row>
    <row r="26" spans="1:10">
      <c r="A26" s="22"/>
      <c r="B26" s="48" t="s">
        <v>58</v>
      </c>
      <c r="C26" s="22">
        <v>21.65</v>
      </c>
      <c r="D26" s="22">
        <v>21.15</v>
      </c>
      <c r="E26" s="49">
        <f t="shared" si="0"/>
        <v>0.5</v>
      </c>
      <c r="F26" s="21">
        <v>4.5</v>
      </c>
      <c r="G26" s="21">
        <v>4.7</v>
      </c>
      <c r="H26" s="50">
        <f t="shared" si="1"/>
        <v>0.957446808510638</v>
      </c>
      <c r="I26" s="49" t="s">
        <v>51</v>
      </c>
      <c r="J26" s="21"/>
    </row>
    <row r="27" spans="1:10">
      <c r="A27" s="22"/>
      <c r="B27" s="48" t="s">
        <v>12</v>
      </c>
      <c r="C27" s="22">
        <v>109.2</v>
      </c>
      <c r="D27" s="22">
        <v>106.69</v>
      </c>
      <c r="E27" s="49">
        <f t="shared" si="0"/>
        <v>2.51</v>
      </c>
      <c r="F27" s="21">
        <v>3.2</v>
      </c>
      <c r="G27" s="21">
        <v>16.6</v>
      </c>
      <c r="H27" s="50">
        <f t="shared" si="1"/>
        <v>0.192771084337349</v>
      </c>
      <c r="I27" s="49" t="s">
        <v>51</v>
      </c>
      <c r="J27" s="21" t="s">
        <v>59</v>
      </c>
    </row>
    <row r="28" spans="1:16">
      <c r="A28" s="22"/>
      <c r="B28" s="48" t="s">
        <v>15</v>
      </c>
      <c r="C28" s="22">
        <v>33.68</v>
      </c>
      <c r="D28" s="22">
        <v>32.9</v>
      </c>
      <c r="E28" s="49">
        <f t="shared" si="0"/>
        <v>0.780000000000001</v>
      </c>
      <c r="F28" s="21">
        <v>3.5</v>
      </c>
      <c r="G28" s="21">
        <v>9.4</v>
      </c>
      <c r="H28" s="50">
        <f t="shared" si="1"/>
        <v>0.372340425531915</v>
      </c>
      <c r="I28" s="49" t="s">
        <v>51</v>
      </c>
      <c r="J28" s="21"/>
      <c r="N28" s="29" t="s">
        <v>60</v>
      </c>
      <c r="O28" t="s">
        <v>29</v>
      </c>
      <c r="P28">
        <v>3</v>
      </c>
    </row>
    <row r="29" spans="1:16">
      <c r="A29" s="22"/>
      <c r="B29" s="48" t="s">
        <v>18</v>
      </c>
      <c r="C29" s="22">
        <v>73.37</v>
      </c>
      <c r="D29" s="22">
        <v>71.68</v>
      </c>
      <c r="E29" s="49">
        <f t="shared" si="0"/>
        <v>1.69</v>
      </c>
      <c r="F29" s="21">
        <v>2.8</v>
      </c>
      <c r="G29" s="21">
        <v>16.6</v>
      </c>
      <c r="H29" s="50">
        <f t="shared" si="1"/>
        <v>0.168674698795181</v>
      </c>
      <c r="I29" s="49" t="s">
        <v>51</v>
      </c>
      <c r="J29" s="21" t="s">
        <v>61</v>
      </c>
      <c r="N29" s="29"/>
      <c r="O29" t="s">
        <v>32</v>
      </c>
      <c r="P29">
        <v>10</v>
      </c>
    </row>
    <row r="30" spans="1:16">
      <c r="A30" s="22"/>
      <c r="B30" s="48" t="s">
        <v>21</v>
      </c>
      <c r="C30" s="22">
        <v>70.93</v>
      </c>
      <c r="D30" s="22">
        <v>69.3</v>
      </c>
      <c r="E30" s="49">
        <f t="shared" si="0"/>
        <v>1.63000000000001</v>
      </c>
      <c r="F30" s="21">
        <v>2.8</v>
      </c>
      <c r="G30" s="21">
        <v>15.9</v>
      </c>
      <c r="H30" s="50">
        <f t="shared" si="1"/>
        <v>0.176100628930818</v>
      </c>
      <c r="I30" s="49" t="s">
        <v>51</v>
      </c>
      <c r="J30" s="21" t="s">
        <v>62</v>
      </c>
      <c r="N30" s="29"/>
      <c r="O30" t="s">
        <v>33</v>
      </c>
      <c r="P30">
        <v>31</v>
      </c>
    </row>
    <row r="31" spans="1:16">
      <c r="A31" s="22"/>
      <c r="B31" s="48" t="s">
        <v>23</v>
      </c>
      <c r="C31" s="22">
        <v>33.68</v>
      </c>
      <c r="D31" s="22">
        <v>32.9</v>
      </c>
      <c r="E31" s="49">
        <f t="shared" si="0"/>
        <v>0.780000000000001</v>
      </c>
      <c r="F31" s="21">
        <v>3.5</v>
      </c>
      <c r="G31" s="21">
        <v>9.4</v>
      </c>
      <c r="H31" s="50">
        <f t="shared" si="1"/>
        <v>0.372340425531915</v>
      </c>
      <c r="I31" s="49" t="s">
        <v>51</v>
      </c>
      <c r="J31" s="21"/>
      <c r="N31" s="29"/>
      <c r="O31" t="s">
        <v>35</v>
      </c>
      <c r="P31">
        <v>19</v>
      </c>
    </row>
    <row r="32" spans="1:16">
      <c r="A32" s="22"/>
      <c r="B32" s="48" t="s">
        <v>25</v>
      </c>
      <c r="C32" s="22">
        <v>109.2</v>
      </c>
      <c r="D32" s="22">
        <v>106.69</v>
      </c>
      <c r="E32" s="49">
        <f t="shared" si="0"/>
        <v>2.51</v>
      </c>
      <c r="F32" s="21">
        <v>3.2</v>
      </c>
      <c r="G32" s="21">
        <v>16.6</v>
      </c>
      <c r="H32" s="50">
        <f t="shared" si="1"/>
        <v>0.192771084337349</v>
      </c>
      <c r="I32" s="49" t="s">
        <v>51</v>
      </c>
      <c r="J32" s="21" t="s">
        <v>59</v>
      </c>
      <c r="N32" s="29"/>
      <c r="O32" t="s">
        <v>36</v>
      </c>
      <c r="P32">
        <v>9</v>
      </c>
    </row>
    <row r="33" spans="1:16">
      <c r="A33" s="22"/>
      <c r="B33" s="48" t="s">
        <v>26</v>
      </c>
      <c r="C33" s="22">
        <v>21.65</v>
      </c>
      <c r="D33" s="22">
        <v>21.15</v>
      </c>
      <c r="E33" s="49">
        <f t="shared" si="0"/>
        <v>0.5</v>
      </c>
      <c r="F33" s="21">
        <v>4.5</v>
      </c>
      <c r="G33" s="21">
        <v>4.7</v>
      </c>
      <c r="H33" s="50">
        <f t="shared" si="1"/>
        <v>0.957446808510638</v>
      </c>
      <c r="I33" s="49" t="s">
        <v>51</v>
      </c>
      <c r="J33" s="21" t="s">
        <v>63</v>
      </c>
      <c r="N33" s="29"/>
      <c r="O33" t="s">
        <v>37</v>
      </c>
      <c r="P33">
        <v>2</v>
      </c>
    </row>
    <row r="34" spans="1:10">
      <c r="A34" s="22"/>
      <c r="B34" s="48" t="s">
        <v>38</v>
      </c>
      <c r="C34" s="22">
        <v>52.44</v>
      </c>
      <c r="D34" s="22">
        <v>51.23</v>
      </c>
      <c r="E34" s="49">
        <f t="shared" si="0"/>
        <v>1.21</v>
      </c>
      <c r="F34" s="21">
        <v>10.9</v>
      </c>
      <c r="G34" s="21">
        <v>4.7</v>
      </c>
      <c r="H34" s="50">
        <f t="shared" si="1"/>
        <v>2.31914893617021</v>
      </c>
      <c r="I34" s="49" t="s">
        <v>51</v>
      </c>
      <c r="J34" s="21" t="s">
        <v>63</v>
      </c>
    </row>
    <row r="35" spans="1:10">
      <c r="A35" s="22"/>
      <c r="B35" s="48" t="s">
        <v>39</v>
      </c>
      <c r="C35" s="22">
        <v>7.68</v>
      </c>
      <c r="D35" s="22">
        <v>7.5</v>
      </c>
      <c r="E35" s="49">
        <f t="shared" si="0"/>
        <v>0.18</v>
      </c>
      <c r="F35" s="21">
        <v>3.75</v>
      </c>
      <c r="G35" s="21">
        <v>2</v>
      </c>
      <c r="H35" s="50">
        <f t="shared" si="1"/>
        <v>1.875</v>
      </c>
      <c r="I35" s="49" t="s">
        <v>51</v>
      </c>
      <c r="J35" s="21" t="s">
        <v>63</v>
      </c>
    </row>
    <row r="36" spans="1:10">
      <c r="A36" s="22"/>
      <c r="B36" s="48" t="s">
        <v>40</v>
      </c>
      <c r="C36" s="22">
        <v>276.76</v>
      </c>
      <c r="D36" s="22">
        <v>270.39</v>
      </c>
      <c r="E36" s="49">
        <f t="shared" si="0"/>
        <v>6.37</v>
      </c>
      <c r="F36" s="21">
        <v>14.5</v>
      </c>
      <c r="G36" s="21">
        <v>18.81</v>
      </c>
      <c r="H36" s="50">
        <f t="shared" si="1"/>
        <v>0.770866560340245</v>
      </c>
      <c r="I36" s="49" t="s">
        <v>64</v>
      </c>
      <c r="J36" s="21" t="s">
        <v>65</v>
      </c>
    </row>
    <row r="37" spans="1:10">
      <c r="A37" s="22"/>
      <c r="B37" s="48" t="s">
        <v>43</v>
      </c>
      <c r="C37" s="22">
        <v>60.4</v>
      </c>
      <c r="D37" s="22">
        <v>59.01</v>
      </c>
      <c r="E37" s="49">
        <f t="shared" si="0"/>
        <v>1.39</v>
      </c>
      <c r="F37" s="21">
        <v>4.2</v>
      </c>
      <c r="G37" s="21">
        <v>14.05</v>
      </c>
      <c r="H37" s="50">
        <f t="shared" si="1"/>
        <v>0.298932384341637</v>
      </c>
      <c r="I37" s="49" t="s">
        <v>13</v>
      </c>
      <c r="J37" s="21" t="s">
        <v>63</v>
      </c>
    </row>
    <row r="38" spans="1:10">
      <c r="A38" s="22"/>
      <c r="B38" s="48" t="s">
        <v>45</v>
      </c>
      <c r="C38" s="22">
        <v>60.8</v>
      </c>
      <c r="D38" s="22">
        <v>59.01</v>
      </c>
      <c r="E38" s="49">
        <f t="shared" si="0"/>
        <v>1.79</v>
      </c>
      <c r="F38" s="21">
        <v>4.2</v>
      </c>
      <c r="G38" s="21">
        <v>14.05</v>
      </c>
      <c r="H38" s="50">
        <f t="shared" si="1"/>
        <v>0.298932384341637</v>
      </c>
      <c r="I38" s="49" t="s">
        <v>13</v>
      </c>
      <c r="J38" s="21" t="s">
        <v>63</v>
      </c>
    </row>
    <row r="39" spans="1:10">
      <c r="A39" s="22"/>
      <c r="B39" s="48" t="s">
        <v>47</v>
      </c>
      <c r="C39" s="22">
        <v>60.8</v>
      </c>
      <c r="D39" s="22">
        <v>59.01</v>
      </c>
      <c r="E39" s="49">
        <f t="shared" si="0"/>
        <v>1.79</v>
      </c>
      <c r="F39" s="21">
        <v>4.2</v>
      </c>
      <c r="G39" s="21">
        <v>14.05</v>
      </c>
      <c r="H39" s="50">
        <f t="shared" si="1"/>
        <v>0.298932384341637</v>
      </c>
      <c r="I39" s="49" t="s">
        <v>13</v>
      </c>
      <c r="J39" s="21" t="s">
        <v>63</v>
      </c>
    </row>
    <row r="40" spans="1:10">
      <c r="A40" s="22"/>
      <c r="B40" s="48" t="s">
        <v>66</v>
      </c>
      <c r="C40" s="22">
        <v>60.8</v>
      </c>
      <c r="D40" s="22">
        <v>59.01</v>
      </c>
      <c r="E40" s="49">
        <f t="shared" si="0"/>
        <v>1.79</v>
      </c>
      <c r="F40" s="21">
        <v>4.2</v>
      </c>
      <c r="G40" s="21">
        <v>14.05</v>
      </c>
      <c r="H40" s="50">
        <f t="shared" si="1"/>
        <v>0.298932384341637</v>
      </c>
      <c r="I40" s="49" t="s">
        <v>13</v>
      </c>
      <c r="J40" s="21"/>
    </row>
    <row r="41" spans="1:10">
      <c r="A41" s="22" t="s">
        <v>67</v>
      </c>
      <c r="B41" s="48" t="s">
        <v>50</v>
      </c>
      <c r="C41" s="22">
        <v>107.3</v>
      </c>
      <c r="D41" s="22">
        <v>105.11</v>
      </c>
      <c r="E41" s="49">
        <f t="shared" si="0"/>
        <v>2.19</v>
      </c>
      <c r="F41" s="21">
        <v>6.8</v>
      </c>
      <c r="G41" s="21">
        <v>16.6</v>
      </c>
      <c r="H41" s="50">
        <f t="shared" si="1"/>
        <v>0.409638554216867</v>
      </c>
      <c r="I41" s="49" t="s">
        <v>51</v>
      </c>
      <c r="J41" s="21" t="s">
        <v>68</v>
      </c>
    </row>
    <row r="42" spans="1:10">
      <c r="A42" s="22"/>
      <c r="B42" s="48" t="s">
        <v>54</v>
      </c>
      <c r="C42" s="22">
        <v>70.32</v>
      </c>
      <c r="D42" s="22">
        <v>68.89</v>
      </c>
      <c r="E42" s="49">
        <f t="shared" si="0"/>
        <v>1.42999999999999</v>
      </c>
      <c r="F42" s="21">
        <v>4.15</v>
      </c>
      <c r="G42" s="21">
        <v>16.6</v>
      </c>
      <c r="H42" s="50">
        <f t="shared" si="1"/>
        <v>0.25</v>
      </c>
      <c r="I42" s="49" t="s">
        <v>51</v>
      </c>
      <c r="J42" s="21"/>
    </row>
    <row r="43" spans="1:10">
      <c r="A43" s="22"/>
      <c r="B43" s="48" t="s">
        <v>57</v>
      </c>
      <c r="C43" s="22">
        <v>30.79</v>
      </c>
      <c r="D43" s="22">
        <v>30.16</v>
      </c>
      <c r="E43" s="49">
        <f t="shared" si="0"/>
        <v>0.629999999999999</v>
      </c>
      <c r="F43" s="21">
        <v>4.3</v>
      </c>
      <c r="G43" s="21">
        <v>9.4</v>
      </c>
      <c r="H43" s="50">
        <f t="shared" si="1"/>
        <v>0.457446808510638</v>
      </c>
      <c r="I43" s="49" t="s">
        <v>51</v>
      </c>
      <c r="J43" s="21"/>
    </row>
    <row r="44" spans="1:10">
      <c r="A44" s="22"/>
      <c r="B44" s="48" t="s">
        <v>58</v>
      </c>
      <c r="C44" s="22">
        <v>85.68</v>
      </c>
      <c r="D44" s="22">
        <v>83.93</v>
      </c>
      <c r="E44" s="49">
        <f t="shared" si="0"/>
        <v>1.75</v>
      </c>
      <c r="F44" s="21">
        <v>5.75</v>
      </c>
      <c r="G44" s="21">
        <v>16.6</v>
      </c>
      <c r="H44" s="50">
        <f t="shared" si="1"/>
        <v>0.346385542168675</v>
      </c>
      <c r="I44" s="49" t="s">
        <v>51</v>
      </c>
      <c r="J44" s="21"/>
    </row>
    <row r="45" spans="1:10">
      <c r="A45" s="22"/>
      <c r="B45" s="48" t="s">
        <v>12</v>
      </c>
      <c r="C45" s="22">
        <v>64.39</v>
      </c>
      <c r="D45" s="22">
        <v>63.08</v>
      </c>
      <c r="E45" s="49">
        <f t="shared" si="0"/>
        <v>1.31</v>
      </c>
      <c r="F45" s="21">
        <v>3.8</v>
      </c>
      <c r="G45" s="21">
        <v>16.6</v>
      </c>
      <c r="H45" s="50">
        <f t="shared" si="1"/>
        <v>0.228915662650602</v>
      </c>
      <c r="I45" s="49" t="s">
        <v>51</v>
      </c>
      <c r="J45" s="21"/>
    </row>
    <row r="46" spans="1:10">
      <c r="A46" s="22"/>
      <c r="B46" s="48" t="s">
        <v>15</v>
      </c>
      <c r="C46" s="22">
        <v>64.39</v>
      </c>
      <c r="D46" s="22">
        <v>63.08</v>
      </c>
      <c r="E46" s="49">
        <f t="shared" si="0"/>
        <v>1.31</v>
      </c>
      <c r="F46" s="21">
        <v>3.8</v>
      </c>
      <c r="G46" s="21">
        <v>16.6</v>
      </c>
      <c r="H46" s="50">
        <f t="shared" si="1"/>
        <v>0.228915662650602</v>
      </c>
      <c r="I46" s="49" t="s">
        <v>51</v>
      </c>
      <c r="J46" s="21"/>
    </row>
    <row r="47" spans="1:10">
      <c r="A47" s="22"/>
      <c r="B47" s="48" t="s">
        <v>18</v>
      </c>
      <c r="C47" s="22">
        <v>70.32</v>
      </c>
      <c r="D47" s="22">
        <v>68.89</v>
      </c>
      <c r="E47" s="49">
        <f t="shared" si="0"/>
        <v>1.42999999999999</v>
      </c>
      <c r="F47" s="21">
        <v>4.15</v>
      </c>
      <c r="G47" s="21">
        <v>16.6</v>
      </c>
      <c r="H47" s="50">
        <f t="shared" si="1"/>
        <v>0.25</v>
      </c>
      <c r="I47" s="49" t="s">
        <v>51</v>
      </c>
      <c r="J47" s="21"/>
    </row>
    <row r="48" spans="1:10">
      <c r="A48" s="22"/>
      <c r="B48" s="48" t="s">
        <v>21</v>
      </c>
      <c r="C48" s="22">
        <v>30.79</v>
      </c>
      <c r="D48" s="22">
        <v>30.16</v>
      </c>
      <c r="E48" s="49">
        <f t="shared" si="0"/>
        <v>0.629999999999999</v>
      </c>
      <c r="F48" s="21">
        <v>4.3</v>
      </c>
      <c r="G48" s="21">
        <v>9.4</v>
      </c>
      <c r="H48" s="50">
        <f t="shared" si="1"/>
        <v>0.457446808510638</v>
      </c>
      <c r="I48" s="49" t="s">
        <v>51</v>
      </c>
      <c r="J48" s="21"/>
    </row>
    <row r="49" spans="1:10">
      <c r="A49" s="22"/>
      <c r="B49" s="48" t="s">
        <v>23</v>
      </c>
      <c r="C49" s="22">
        <v>85.68</v>
      </c>
      <c r="D49" s="22">
        <v>83.93</v>
      </c>
      <c r="E49" s="49">
        <f t="shared" si="0"/>
        <v>1.75</v>
      </c>
      <c r="F49" s="21">
        <v>5.75</v>
      </c>
      <c r="G49" s="21">
        <v>16.6</v>
      </c>
      <c r="H49" s="50">
        <f t="shared" si="1"/>
        <v>0.346385542168675</v>
      </c>
      <c r="I49" s="49" t="s">
        <v>51</v>
      </c>
      <c r="J49" s="21"/>
    </row>
    <row r="50" spans="1:10">
      <c r="A50" s="22"/>
      <c r="B50" s="48" t="s">
        <v>25</v>
      </c>
      <c r="C50" s="22">
        <v>64.39</v>
      </c>
      <c r="D50" s="22">
        <v>63.08</v>
      </c>
      <c r="E50" s="49">
        <f t="shared" si="0"/>
        <v>1.31</v>
      </c>
      <c r="F50" s="21">
        <v>3.8</v>
      </c>
      <c r="G50" s="21">
        <v>16.6</v>
      </c>
      <c r="H50" s="50">
        <f t="shared" si="1"/>
        <v>0.228915662650602</v>
      </c>
      <c r="I50" s="49" t="s">
        <v>51</v>
      </c>
      <c r="J50" s="21"/>
    </row>
    <row r="51" spans="1:10">
      <c r="A51" s="22"/>
      <c r="B51" s="48" t="s">
        <v>26</v>
      </c>
      <c r="C51" s="22">
        <v>64.39</v>
      </c>
      <c r="D51" s="22">
        <v>63.08</v>
      </c>
      <c r="E51" s="49">
        <f t="shared" si="0"/>
        <v>1.31</v>
      </c>
      <c r="F51" s="21">
        <v>3.8</v>
      </c>
      <c r="G51" s="21">
        <v>16.6</v>
      </c>
      <c r="H51" s="50">
        <f t="shared" si="1"/>
        <v>0.228915662650602</v>
      </c>
      <c r="I51" s="49" t="s">
        <v>51</v>
      </c>
      <c r="J51" s="21"/>
    </row>
    <row r="52" spans="1:10">
      <c r="A52" s="22"/>
      <c r="B52" s="48" t="s">
        <v>38</v>
      </c>
      <c r="C52" s="22">
        <v>70.32</v>
      </c>
      <c r="D52" s="22">
        <v>68.89</v>
      </c>
      <c r="E52" s="49">
        <f t="shared" si="0"/>
        <v>1.42999999999999</v>
      </c>
      <c r="F52" s="21">
        <v>4.15</v>
      </c>
      <c r="G52" s="21">
        <v>16.6</v>
      </c>
      <c r="H52" s="50">
        <f t="shared" si="1"/>
        <v>0.25</v>
      </c>
      <c r="I52" s="49" t="s">
        <v>51</v>
      </c>
      <c r="J52" s="21"/>
    </row>
    <row r="53" spans="1:10">
      <c r="A53" s="22"/>
      <c r="B53" s="48" t="s">
        <v>39</v>
      </c>
      <c r="C53" s="22">
        <v>30.79</v>
      </c>
      <c r="D53" s="22">
        <v>30.16</v>
      </c>
      <c r="E53" s="49">
        <f t="shared" si="0"/>
        <v>0.629999999999999</v>
      </c>
      <c r="F53" s="21">
        <v>4.3</v>
      </c>
      <c r="G53" s="21">
        <v>9.4</v>
      </c>
      <c r="H53" s="50">
        <f t="shared" si="1"/>
        <v>0.457446808510638</v>
      </c>
      <c r="I53" s="49" t="s">
        <v>51</v>
      </c>
      <c r="J53" s="21"/>
    </row>
    <row r="54" spans="1:10">
      <c r="A54" s="22"/>
      <c r="B54" s="48" t="s">
        <v>40</v>
      </c>
      <c r="C54" s="22">
        <v>85.68</v>
      </c>
      <c r="D54" s="22">
        <v>83.93</v>
      </c>
      <c r="E54" s="49">
        <f t="shared" si="0"/>
        <v>1.75</v>
      </c>
      <c r="F54" s="21">
        <v>5.75</v>
      </c>
      <c r="G54" s="21">
        <v>16.6</v>
      </c>
      <c r="H54" s="50">
        <f t="shared" si="1"/>
        <v>0.346385542168675</v>
      </c>
      <c r="I54" s="49" t="s">
        <v>51</v>
      </c>
      <c r="J54" s="21"/>
    </row>
    <row r="55" spans="1:10">
      <c r="A55" s="22"/>
      <c r="B55" s="48" t="s">
        <v>43</v>
      </c>
      <c r="C55" s="22">
        <v>64.39</v>
      </c>
      <c r="D55" s="22">
        <v>63.08</v>
      </c>
      <c r="E55" s="49">
        <f t="shared" si="0"/>
        <v>1.31</v>
      </c>
      <c r="F55" s="21">
        <v>3.8</v>
      </c>
      <c r="G55" s="21">
        <v>16.6</v>
      </c>
      <c r="H55" s="50">
        <f t="shared" si="1"/>
        <v>0.228915662650602</v>
      </c>
      <c r="I55" s="49" t="s">
        <v>51</v>
      </c>
      <c r="J55" s="21"/>
    </row>
    <row r="56" spans="1:10">
      <c r="A56" s="22"/>
      <c r="B56" s="48" t="s">
        <v>45</v>
      </c>
      <c r="C56" s="22">
        <v>67.53</v>
      </c>
      <c r="D56" s="22">
        <v>66.4</v>
      </c>
      <c r="E56" s="49">
        <f t="shared" si="0"/>
        <v>1.13</v>
      </c>
      <c r="F56" s="21">
        <v>4</v>
      </c>
      <c r="G56" s="21">
        <v>16.6</v>
      </c>
      <c r="H56" s="50">
        <f t="shared" si="1"/>
        <v>0.240963855421687</v>
      </c>
      <c r="I56" s="49" t="s">
        <v>51</v>
      </c>
      <c r="J56" s="21"/>
    </row>
    <row r="57" spans="1:10">
      <c r="A57" s="22"/>
      <c r="B57" s="48" t="s">
        <v>47</v>
      </c>
      <c r="C57" s="22">
        <v>72.59</v>
      </c>
      <c r="D57" s="22">
        <v>71.38</v>
      </c>
      <c r="E57" s="49">
        <f t="shared" si="0"/>
        <v>1.21000000000001</v>
      </c>
      <c r="F57" s="21">
        <v>4.3</v>
      </c>
      <c r="G57" s="21">
        <v>16.6</v>
      </c>
      <c r="H57" s="50">
        <f t="shared" si="1"/>
        <v>0.259036144578313</v>
      </c>
      <c r="I57" s="49" t="s">
        <v>51</v>
      </c>
      <c r="J57" s="21"/>
    </row>
    <row r="58" spans="1:10">
      <c r="A58" s="22"/>
      <c r="B58" s="48" t="s">
        <v>66</v>
      </c>
      <c r="C58" s="22">
        <v>72.59</v>
      </c>
      <c r="D58" s="22">
        <v>71.38</v>
      </c>
      <c r="E58" s="49">
        <f t="shared" si="0"/>
        <v>1.21000000000001</v>
      </c>
      <c r="F58" s="21">
        <v>4.3</v>
      </c>
      <c r="G58" s="21">
        <v>16.6</v>
      </c>
      <c r="H58" s="50">
        <f t="shared" si="1"/>
        <v>0.259036144578313</v>
      </c>
      <c r="I58" s="49" t="s">
        <v>51</v>
      </c>
      <c r="J58" s="21"/>
    </row>
    <row r="59" spans="1:10">
      <c r="A59" s="22"/>
      <c r="B59" s="48" t="s">
        <v>69</v>
      </c>
      <c r="C59" s="22">
        <v>72.59</v>
      </c>
      <c r="D59" s="22">
        <v>71.38</v>
      </c>
      <c r="E59" s="49">
        <f t="shared" si="0"/>
        <v>1.21000000000001</v>
      </c>
      <c r="F59" s="21">
        <v>4.3</v>
      </c>
      <c r="G59" s="21">
        <v>16.6</v>
      </c>
      <c r="H59" s="50">
        <f t="shared" si="1"/>
        <v>0.259036144578313</v>
      </c>
      <c r="I59" s="49" t="s">
        <v>51</v>
      </c>
      <c r="J59" s="21"/>
    </row>
    <row r="60" spans="1:10">
      <c r="A60" s="22"/>
      <c r="B60" s="48" t="s">
        <v>70</v>
      </c>
      <c r="C60" s="22">
        <v>72.59</v>
      </c>
      <c r="D60" s="22">
        <v>71.38</v>
      </c>
      <c r="E60" s="49">
        <f t="shared" si="0"/>
        <v>1.21000000000001</v>
      </c>
      <c r="F60" s="21">
        <v>4.3</v>
      </c>
      <c r="G60" s="21">
        <v>16.6</v>
      </c>
      <c r="H60" s="50">
        <f t="shared" si="1"/>
        <v>0.259036144578313</v>
      </c>
      <c r="I60" s="49" t="s">
        <v>51</v>
      </c>
      <c r="J60" s="21"/>
    </row>
    <row r="61" spans="1:10">
      <c r="A61" s="22"/>
      <c r="B61" s="48" t="s">
        <v>71</v>
      </c>
      <c r="C61" s="22">
        <v>72.59</v>
      </c>
      <c r="D61" s="22">
        <v>71.38</v>
      </c>
      <c r="E61" s="49">
        <f t="shared" si="0"/>
        <v>1.21000000000001</v>
      </c>
      <c r="F61" s="21">
        <v>4.3</v>
      </c>
      <c r="G61" s="21">
        <v>16.6</v>
      </c>
      <c r="H61" s="50">
        <f t="shared" si="1"/>
        <v>0.259036144578313</v>
      </c>
      <c r="I61" s="49" t="s">
        <v>51</v>
      </c>
      <c r="J61" s="21"/>
    </row>
    <row r="62" spans="1:10">
      <c r="A62" s="22"/>
      <c r="B62" s="48" t="s">
        <v>72</v>
      </c>
      <c r="C62" s="22">
        <v>72.59</v>
      </c>
      <c r="D62" s="22">
        <v>71.38</v>
      </c>
      <c r="E62" s="49">
        <f t="shared" si="0"/>
        <v>1.21000000000001</v>
      </c>
      <c r="F62" s="21">
        <v>4.3</v>
      </c>
      <c r="G62" s="21">
        <v>16.6</v>
      </c>
      <c r="H62" s="50">
        <f t="shared" si="1"/>
        <v>0.259036144578313</v>
      </c>
      <c r="I62" s="49" t="s">
        <v>51</v>
      </c>
      <c r="J62" s="21"/>
    </row>
    <row r="63" spans="1:10">
      <c r="A63" s="22"/>
      <c r="B63" s="48" t="s">
        <v>73</v>
      </c>
      <c r="C63" s="22">
        <v>72.59</v>
      </c>
      <c r="D63" s="22">
        <v>71.38</v>
      </c>
      <c r="E63" s="49">
        <f t="shared" si="0"/>
        <v>1.21000000000001</v>
      </c>
      <c r="F63" s="21">
        <v>4.3</v>
      </c>
      <c r="G63" s="21">
        <v>16.6</v>
      </c>
      <c r="H63" s="50">
        <f t="shared" si="1"/>
        <v>0.259036144578313</v>
      </c>
      <c r="I63" s="49" t="s">
        <v>51</v>
      </c>
      <c r="J63" s="21"/>
    </row>
    <row r="64" spans="1:10">
      <c r="A64" s="22"/>
      <c r="B64" s="48" t="s">
        <v>74</v>
      </c>
      <c r="C64" s="22">
        <v>118.17</v>
      </c>
      <c r="D64" s="22">
        <v>116.2</v>
      </c>
      <c r="E64" s="49">
        <f t="shared" si="0"/>
        <v>1.97</v>
      </c>
      <c r="F64" s="21">
        <v>7</v>
      </c>
      <c r="G64" s="21">
        <v>16.6</v>
      </c>
      <c r="H64" s="50">
        <f t="shared" si="1"/>
        <v>0.421686746987952</v>
      </c>
      <c r="I64" s="49" t="s">
        <v>51</v>
      </c>
      <c r="J64" s="21"/>
    </row>
    <row r="65" spans="1:10">
      <c r="A65" s="22" t="s">
        <v>75</v>
      </c>
      <c r="B65" s="48" t="s">
        <v>50</v>
      </c>
      <c r="C65" s="22">
        <v>94.41</v>
      </c>
      <c r="D65" s="22">
        <v>92.05</v>
      </c>
      <c r="E65" s="49">
        <f t="shared" si="0"/>
        <v>2.36</v>
      </c>
      <c r="F65" s="21">
        <v>5</v>
      </c>
      <c r="G65" s="21">
        <v>14.7</v>
      </c>
      <c r="H65" s="50">
        <f t="shared" si="1"/>
        <v>0.340136054421769</v>
      </c>
      <c r="I65" s="49" t="s">
        <v>51</v>
      </c>
      <c r="J65" s="21" t="s">
        <v>76</v>
      </c>
    </row>
    <row r="66" spans="1:10">
      <c r="A66" s="22"/>
      <c r="B66" s="48" t="s">
        <v>54</v>
      </c>
      <c r="C66" s="22">
        <v>135.76</v>
      </c>
      <c r="D66" s="22">
        <v>132.37</v>
      </c>
      <c r="E66" s="49">
        <f t="shared" si="0"/>
        <v>3.38999999999999</v>
      </c>
      <c r="F66" s="21">
        <v>6.75</v>
      </c>
      <c r="G66" s="21">
        <v>14.7</v>
      </c>
      <c r="H66" s="50">
        <f t="shared" si="1"/>
        <v>0.459183673469388</v>
      </c>
      <c r="I66" s="49" t="s">
        <v>51</v>
      </c>
      <c r="J66" s="21"/>
    </row>
    <row r="67" spans="1:10">
      <c r="A67" s="22"/>
      <c r="B67" s="48" t="s">
        <v>57</v>
      </c>
      <c r="C67" s="22">
        <v>23.63</v>
      </c>
      <c r="D67" s="22">
        <v>23.03</v>
      </c>
      <c r="E67" s="49">
        <f t="shared" si="0"/>
        <v>0.599999999999998</v>
      </c>
      <c r="F67" s="21">
        <v>4.9</v>
      </c>
      <c r="G67" s="21">
        <v>4.7</v>
      </c>
      <c r="H67" s="50">
        <f t="shared" si="1"/>
        <v>1.04255319148936</v>
      </c>
      <c r="I67" s="49" t="s">
        <v>51</v>
      </c>
      <c r="J67" s="21"/>
    </row>
    <row r="68" spans="1:10">
      <c r="A68" s="22"/>
      <c r="B68" s="48" t="s">
        <v>58</v>
      </c>
      <c r="C68" s="22">
        <v>25.55</v>
      </c>
      <c r="D68" s="22">
        <v>24.91</v>
      </c>
      <c r="E68" s="49">
        <f t="shared" ref="E68:E76" si="2">C68-D68</f>
        <v>0.640000000000001</v>
      </c>
      <c r="F68" s="21">
        <v>5.3</v>
      </c>
      <c r="G68" s="21">
        <v>4.7</v>
      </c>
      <c r="H68" s="50">
        <f t="shared" ref="H68:H76" si="3">F68/G68*100%</f>
        <v>1.12765957446809</v>
      </c>
      <c r="I68" s="49" t="s">
        <v>51</v>
      </c>
      <c r="J68" s="21"/>
    </row>
    <row r="69" spans="1:10">
      <c r="A69" s="22"/>
      <c r="B69" s="48" t="s">
        <v>12</v>
      </c>
      <c r="C69" s="22">
        <v>20.57</v>
      </c>
      <c r="D69" s="22">
        <v>20.06</v>
      </c>
      <c r="E69" s="49">
        <f t="shared" si="2"/>
        <v>0.510000000000002</v>
      </c>
      <c r="F69" s="21">
        <v>5.2</v>
      </c>
      <c r="G69" s="21">
        <v>4.7</v>
      </c>
      <c r="H69" s="50">
        <f t="shared" si="3"/>
        <v>1.1063829787234</v>
      </c>
      <c r="I69" s="49" t="s">
        <v>51</v>
      </c>
      <c r="J69" s="21"/>
    </row>
    <row r="70" spans="1:10">
      <c r="A70" s="22"/>
      <c r="B70" s="48" t="s">
        <v>15</v>
      </c>
      <c r="C70" s="22">
        <v>7.69</v>
      </c>
      <c r="D70" s="22">
        <v>7.5</v>
      </c>
      <c r="E70" s="49">
        <f t="shared" si="2"/>
        <v>0.19</v>
      </c>
      <c r="F70" s="21">
        <v>3.75</v>
      </c>
      <c r="G70" s="21">
        <v>2</v>
      </c>
      <c r="H70" s="50">
        <f t="shared" si="3"/>
        <v>1.875</v>
      </c>
      <c r="I70" s="49" t="s">
        <v>51</v>
      </c>
      <c r="J70" s="21" t="s">
        <v>77</v>
      </c>
    </row>
    <row r="71" spans="1:10">
      <c r="A71" s="22"/>
      <c r="B71" s="48" t="s">
        <v>18</v>
      </c>
      <c r="C71" s="22">
        <v>135.76</v>
      </c>
      <c r="D71" s="22">
        <v>132.37</v>
      </c>
      <c r="E71" s="49">
        <f t="shared" si="2"/>
        <v>3.38999999999999</v>
      </c>
      <c r="F71" s="21">
        <v>6.7</v>
      </c>
      <c r="G71" s="21">
        <v>14.7</v>
      </c>
      <c r="H71" s="50">
        <f t="shared" si="3"/>
        <v>0.45578231292517</v>
      </c>
      <c r="I71" s="49" t="s">
        <v>51</v>
      </c>
      <c r="J71" s="21"/>
    </row>
    <row r="72" spans="1:10">
      <c r="A72" s="22"/>
      <c r="B72" s="48" t="s">
        <v>21</v>
      </c>
      <c r="C72" s="22">
        <v>61.24</v>
      </c>
      <c r="D72" s="22">
        <v>59.71</v>
      </c>
      <c r="E72" s="49">
        <f t="shared" si="2"/>
        <v>1.53</v>
      </c>
      <c r="F72" s="21">
        <v>2.8</v>
      </c>
      <c r="G72" s="21">
        <v>14.7</v>
      </c>
      <c r="H72" s="50">
        <f t="shared" si="3"/>
        <v>0.19047619047619</v>
      </c>
      <c r="I72" s="49" t="s">
        <v>51</v>
      </c>
      <c r="J72" s="21" t="s">
        <v>78</v>
      </c>
    </row>
    <row r="73" spans="1:10">
      <c r="A73" s="22"/>
      <c r="B73" s="48" t="s">
        <v>23</v>
      </c>
      <c r="C73" s="22">
        <v>54.48</v>
      </c>
      <c r="D73" s="22">
        <v>52.92</v>
      </c>
      <c r="E73" s="49">
        <f t="shared" si="2"/>
        <v>1.56</v>
      </c>
      <c r="F73" s="21">
        <v>3.6</v>
      </c>
      <c r="G73" s="21">
        <v>14.7</v>
      </c>
      <c r="H73" s="50">
        <f t="shared" si="3"/>
        <v>0.244897959183673</v>
      </c>
      <c r="I73" s="49" t="s">
        <v>51</v>
      </c>
      <c r="J73" s="21"/>
    </row>
    <row r="74" spans="1:10">
      <c r="A74" s="22"/>
      <c r="B74" s="48" t="s">
        <v>25</v>
      </c>
      <c r="C74" s="22">
        <v>83.29</v>
      </c>
      <c r="D74" s="22">
        <v>80.9</v>
      </c>
      <c r="E74" s="49">
        <f t="shared" si="2"/>
        <v>2.39</v>
      </c>
      <c r="F74" s="21">
        <v>6.2</v>
      </c>
      <c r="G74" s="21">
        <v>14.7</v>
      </c>
      <c r="H74" s="50">
        <f t="shared" si="3"/>
        <v>0.421768707482993</v>
      </c>
      <c r="I74" s="49" t="s">
        <v>51</v>
      </c>
      <c r="J74" s="21" t="s">
        <v>79</v>
      </c>
    </row>
    <row r="75" spans="1:10">
      <c r="A75" s="22"/>
      <c r="B75" s="48" t="s">
        <v>26</v>
      </c>
      <c r="C75" s="22">
        <v>74.13</v>
      </c>
      <c r="D75" s="22">
        <v>72</v>
      </c>
      <c r="E75" s="49">
        <f t="shared" si="2"/>
        <v>2.13</v>
      </c>
      <c r="F75" s="21">
        <v>6.2</v>
      </c>
      <c r="G75" s="21">
        <v>14.7</v>
      </c>
      <c r="H75" s="50">
        <f t="shared" si="3"/>
        <v>0.421768707482993</v>
      </c>
      <c r="I75" s="49" t="s">
        <v>51</v>
      </c>
      <c r="J75" s="21"/>
    </row>
    <row r="76" spans="1:10">
      <c r="A76" s="22"/>
      <c r="B76" s="48" t="s">
        <v>38</v>
      </c>
      <c r="C76" s="22">
        <v>83.09</v>
      </c>
      <c r="D76" s="22">
        <v>80.71</v>
      </c>
      <c r="E76" s="49">
        <f t="shared" si="2"/>
        <v>2.38000000000001</v>
      </c>
      <c r="F76" s="21">
        <v>6</v>
      </c>
      <c r="G76" s="21">
        <v>14.7</v>
      </c>
      <c r="H76" s="50">
        <f t="shared" si="3"/>
        <v>0.408163265306122</v>
      </c>
      <c r="I76" s="49" t="s">
        <v>51</v>
      </c>
      <c r="J76" s="21" t="s">
        <v>80</v>
      </c>
    </row>
  </sheetData>
  <autoFilter ref="A2:I76">
    <extLst/>
  </autoFilter>
  <mergeCells count="9">
    <mergeCell ref="B1:J1"/>
    <mergeCell ref="A3:A9"/>
    <mergeCell ref="A10:A22"/>
    <mergeCell ref="A23:A40"/>
    <mergeCell ref="A41:A64"/>
    <mergeCell ref="A65:A76"/>
    <mergeCell ref="N9:N14"/>
    <mergeCell ref="N19:N24"/>
    <mergeCell ref="N28:N33"/>
  </mergeCells>
  <pageMargins left="0.7" right="0.7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1"/>
  <sheetViews>
    <sheetView zoomScale="85" zoomScaleNormal="85" workbookViewId="0">
      <selection activeCell="A12" sqref="A12:N18"/>
    </sheetView>
  </sheetViews>
  <sheetFormatPr defaultColWidth="9" defaultRowHeight="13.8"/>
  <cols>
    <col min="3" max="3" width="9.16666666666667" customWidth="1"/>
    <col min="6" max="6" width="9.16666666666667" customWidth="1"/>
  </cols>
  <sheetData>
    <row r="1" ht="20.4" spans="1:14">
      <c r="A1" s="42" t="s">
        <v>81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</row>
    <row r="2" spans="1:7">
      <c r="A2" s="21"/>
      <c r="B2" s="23" t="s">
        <v>82</v>
      </c>
      <c r="C2" s="23" t="s">
        <v>83</v>
      </c>
      <c r="D2" s="23" t="s">
        <v>84</v>
      </c>
      <c r="E2" s="43" t="s">
        <v>85</v>
      </c>
      <c r="F2" s="43" t="s">
        <v>86</v>
      </c>
      <c r="G2" s="23" t="s">
        <v>87</v>
      </c>
    </row>
    <row r="3" spans="1:7">
      <c r="A3" s="44" t="s">
        <v>88</v>
      </c>
      <c r="B3" s="23" t="s">
        <v>89</v>
      </c>
      <c r="C3" s="23" t="s">
        <v>90</v>
      </c>
      <c r="D3" s="23" t="s">
        <v>91</v>
      </c>
      <c r="E3" s="43" t="s">
        <v>92</v>
      </c>
      <c r="F3" s="43" t="s">
        <v>93</v>
      </c>
      <c r="G3" s="23" t="s">
        <v>94</v>
      </c>
    </row>
    <row r="4" spans="1:7">
      <c r="A4" s="22" t="s">
        <v>95</v>
      </c>
      <c r="B4" s="22">
        <v>101.05</v>
      </c>
      <c r="C4" s="22">
        <v>98.68</v>
      </c>
      <c r="D4" s="22">
        <v>90.23</v>
      </c>
      <c r="E4" s="45">
        <v>85.47</v>
      </c>
      <c r="F4" s="45">
        <v>78.23</v>
      </c>
      <c r="G4" s="22">
        <v>100.96</v>
      </c>
    </row>
    <row r="5" spans="1:7">
      <c r="A5" s="22" t="s">
        <v>96</v>
      </c>
      <c r="B5" s="22">
        <v>101.05</v>
      </c>
      <c r="C5" s="22">
        <v>98.68</v>
      </c>
      <c r="D5" s="22">
        <v>90.23</v>
      </c>
      <c r="E5" s="45">
        <v>85.47</v>
      </c>
      <c r="F5" s="45">
        <v>78.23</v>
      </c>
      <c r="G5" s="22">
        <v>106.56</v>
      </c>
    </row>
    <row r="6" spans="1:7">
      <c r="A6" s="22" t="s">
        <v>97</v>
      </c>
      <c r="B6" s="22">
        <v>202.1</v>
      </c>
      <c r="C6" s="22">
        <v>197.36</v>
      </c>
      <c r="D6" s="22">
        <v>180.46</v>
      </c>
      <c r="E6" s="45">
        <v>170.94</v>
      </c>
      <c r="F6" s="45">
        <v>156.46</v>
      </c>
      <c r="G6" s="22">
        <v>207.52</v>
      </c>
    </row>
    <row r="7" spans="1:7">
      <c r="A7" s="22" t="s">
        <v>98</v>
      </c>
      <c r="B7" s="22">
        <v>9300</v>
      </c>
      <c r="C7" s="22">
        <v>9869</v>
      </c>
      <c r="D7" s="22">
        <v>9702</v>
      </c>
      <c r="E7" s="45">
        <v>9055</v>
      </c>
      <c r="F7" s="45">
        <v>9055</v>
      </c>
      <c r="G7" s="22">
        <v>9624</v>
      </c>
    </row>
    <row r="8" spans="1:7">
      <c r="A8" s="22" t="s">
        <v>99</v>
      </c>
      <c r="B8" s="22">
        <v>1879570</v>
      </c>
      <c r="C8" s="22">
        <v>1947667</v>
      </c>
      <c r="D8" s="22">
        <v>1750823</v>
      </c>
      <c r="E8" s="45">
        <v>1547896</v>
      </c>
      <c r="F8" s="45">
        <v>1416776</v>
      </c>
      <c r="G8" s="22">
        <v>1997089</v>
      </c>
    </row>
    <row r="9" spans="1:7">
      <c r="A9" s="22"/>
      <c r="B9" s="22"/>
      <c r="C9" s="22"/>
      <c r="D9" s="22"/>
      <c r="E9" s="22"/>
      <c r="F9" s="22"/>
      <c r="G9" s="22"/>
    </row>
    <row r="10" spans="1:7">
      <c r="A10" s="22"/>
      <c r="B10" s="22"/>
      <c r="C10" s="22"/>
      <c r="D10" s="22"/>
      <c r="E10" s="22"/>
      <c r="F10" s="22"/>
      <c r="G10" s="22"/>
    </row>
    <row r="11" spans="1:7">
      <c r="A11" s="22"/>
      <c r="B11" s="22"/>
      <c r="C11" s="22"/>
      <c r="D11" s="22"/>
      <c r="E11" s="22"/>
      <c r="F11" s="22"/>
      <c r="G11" s="22"/>
    </row>
    <row r="12" spans="2:14">
      <c r="B12" s="23" t="s">
        <v>100</v>
      </c>
      <c r="C12" s="23" t="s">
        <v>101</v>
      </c>
      <c r="D12" s="23" t="s">
        <v>102</v>
      </c>
      <c r="E12" s="23" t="s">
        <v>103</v>
      </c>
      <c r="F12" s="23" t="s">
        <v>104</v>
      </c>
      <c r="G12" s="23" t="s">
        <v>105</v>
      </c>
      <c r="H12" s="23" t="s">
        <v>106</v>
      </c>
      <c r="I12" s="23" t="s">
        <v>107</v>
      </c>
      <c r="J12" s="23" t="s">
        <v>108</v>
      </c>
      <c r="K12" s="23" t="s">
        <v>109</v>
      </c>
      <c r="L12" s="23" t="s">
        <v>110</v>
      </c>
      <c r="M12" s="23" t="s">
        <v>111</v>
      </c>
      <c r="N12" s="23" t="s">
        <v>112</v>
      </c>
    </row>
    <row r="13" spans="1:14">
      <c r="A13" s="44" t="s">
        <v>88</v>
      </c>
      <c r="B13" s="23" t="s">
        <v>113</v>
      </c>
      <c r="C13" s="23" t="s">
        <v>114</v>
      </c>
      <c r="D13" s="23" t="s">
        <v>115</v>
      </c>
      <c r="E13" s="23" t="s">
        <v>116</v>
      </c>
      <c r="F13" s="23" t="s">
        <v>117</v>
      </c>
      <c r="G13" s="23" t="s">
        <v>118</v>
      </c>
      <c r="H13" s="23" t="s">
        <v>119</v>
      </c>
      <c r="I13" s="23" t="s">
        <v>120</v>
      </c>
      <c r="J13" s="23" t="s">
        <v>121</v>
      </c>
      <c r="K13" s="23" t="s">
        <v>122</v>
      </c>
      <c r="L13" s="23" t="s">
        <v>123</v>
      </c>
      <c r="M13" s="23" t="s">
        <v>124</v>
      </c>
      <c r="N13" s="23" t="s">
        <v>125</v>
      </c>
    </row>
    <row r="14" spans="1:14">
      <c r="A14" s="22" t="s">
        <v>95</v>
      </c>
      <c r="B14" s="22">
        <v>45.08</v>
      </c>
      <c r="C14" s="22">
        <v>45.08</v>
      </c>
      <c r="D14" s="22">
        <v>45.08</v>
      </c>
      <c r="E14" s="22">
        <v>45.08</v>
      </c>
      <c r="F14" s="22">
        <v>45.08</v>
      </c>
      <c r="G14" s="22">
        <v>45.08</v>
      </c>
      <c r="H14" s="22">
        <v>45.08</v>
      </c>
      <c r="I14" s="22">
        <v>91.02</v>
      </c>
      <c r="J14" s="22">
        <v>79.37</v>
      </c>
      <c r="K14" s="22">
        <v>103.56</v>
      </c>
      <c r="L14" s="22">
        <v>51.92</v>
      </c>
      <c r="M14" s="22">
        <v>54.58</v>
      </c>
      <c r="N14" s="22">
        <v>36.98</v>
      </c>
    </row>
    <row r="15" spans="1:14">
      <c r="A15" s="22" t="s">
        <v>96</v>
      </c>
      <c r="B15" s="22">
        <v>45.08</v>
      </c>
      <c r="C15" s="22">
        <v>45.08</v>
      </c>
      <c r="D15" s="22">
        <v>45.08</v>
      </c>
      <c r="E15" s="22">
        <v>45.08</v>
      </c>
      <c r="F15" s="22">
        <v>45.08</v>
      </c>
      <c r="G15" s="22">
        <v>45.08</v>
      </c>
      <c r="H15" s="22">
        <v>45.08</v>
      </c>
      <c r="I15" s="22">
        <v>91.02</v>
      </c>
      <c r="J15" s="22">
        <v>79.37</v>
      </c>
      <c r="K15" s="22">
        <v>103.56</v>
      </c>
      <c r="L15" s="22">
        <v>51.92</v>
      </c>
      <c r="M15" s="22">
        <v>49.67</v>
      </c>
      <c r="N15" s="22">
        <v>36.98</v>
      </c>
    </row>
    <row r="16" spans="1:14">
      <c r="A16" s="22" t="s">
        <v>97</v>
      </c>
      <c r="B16" s="22">
        <v>90.16</v>
      </c>
      <c r="C16" s="22">
        <v>90.16</v>
      </c>
      <c r="D16" s="22">
        <v>90.16</v>
      </c>
      <c r="E16" s="22">
        <v>90.16</v>
      </c>
      <c r="F16" s="22">
        <v>90.16</v>
      </c>
      <c r="G16" s="22">
        <v>90.16</v>
      </c>
      <c r="H16" s="22">
        <v>90.16</v>
      </c>
      <c r="I16" s="22">
        <v>182.04</v>
      </c>
      <c r="J16" s="22">
        <v>158.74</v>
      </c>
      <c r="K16" s="22">
        <v>207.12</v>
      </c>
      <c r="L16" s="22">
        <v>103.84</v>
      </c>
      <c r="M16" s="22">
        <v>104.25</v>
      </c>
      <c r="N16" s="22">
        <v>73.96</v>
      </c>
    </row>
    <row r="17" spans="1:14">
      <c r="A17" s="22" t="s">
        <v>98</v>
      </c>
      <c r="B17" s="22">
        <v>9702</v>
      </c>
      <c r="C17" s="22">
        <v>9702</v>
      </c>
      <c r="D17" s="22">
        <v>9702</v>
      </c>
      <c r="E17" s="22">
        <v>9702</v>
      </c>
      <c r="F17" s="22">
        <v>9869</v>
      </c>
      <c r="G17" s="22">
        <v>9869</v>
      </c>
      <c r="H17" s="22">
        <v>10035</v>
      </c>
      <c r="I17" s="22">
        <v>9545</v>
      </c>
      <c r="J17" s="22">
        <v>9545</v>
      </c>
      <c r="K17" s="22">
        <v>11015</v>
      </c>
      <c r="L17" s="22">
        <v>9702</v>
      </c>
      <c r="M17" s="22">
        <v>10682</v>
      </c>
      <c r="N17" s="22">
        <v>10525</v>
      </c>
    </row>
    <row r="18" spans="1:14">
      <c r="A18" s="22" t="s">
        <v>99</v>
      </c>
      <c r="B18" s="22">
        <v>874732</v>
      </c>
      <c r="C18" s="22">
        <v>874732</v>
      </c>
      <c r="D18" s="22">
        <v>874732</v>
      </c>
      <c r="E18" s="22">
        <v>874732</v>
      </c>
      <c r="F18" s="22">
        <v>889753</v>
      </c>
      <c r="G18" s="22">
        <v>889753</v>
      </c>
      <c r="H18" s="22">
        <v>904773</v>
      </c>
      <c r="I18" s="22">
        <v>1737609</v>
      </c>
      <c r="J18" s="22">
        <v>1515205</v>
      </c>
      <c r="K18" s="22">
        <v>2281468</v>
      </c>
      <c r="L18" s="22">
        <v>1007456</v>
      </c>
      <c r="M18" s="22">
        <v>1113705</v>
      </c>
      <c r="N18" s="22">
        <v>778443</v>
      </c>
    </row>
    <row r="19" spans="1:15">
      <c r="A19" s="21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t="s">
        <v>126</v>
      </c>
    </row>
    <row r="20" spans="1:14">
      <c r="A20" s="21"/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</row>
    <row r="21" spans="1:14">
      <c r="A21" s="21"/>
      <c r="B21" s="21"/>
      <c r="C21" s="21"/>
      <c r="D21" s="21"/>
      <c r="E21" s="21"/>
      <c r="F21" s="21"/>
      <c r="G21" s="21"/>
      <c r="H21" s="21"/>
      <c r="I21" s="21"/>
      <c r="J21" s="21"/>
      <c r="K21" s="21" t="s">
        <v>126</v>
      </c>
      <c r="L21" s="21"/>
      <c r="M21" s="21"/>
      <c r="N21" s="21"/>
    </row>
  </sheetData>
  <mergeCells count="1">
    <mergeCell ref="A1:N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5"/>
  <sheetViews>
    <sheetView zoomScale="85" zoomScaleNormal="85" workbookViewId="0">
      <selection activeCell="A2" sqref="A2:F22"/>
    </sheetView>
  </sheetViews>
  <sheetFormatPr defaultColWidth="9" defaultRowHeight="13.8"/>
  <cols>
    <col min="2" max="2" width="7.83333333333333" customWidth="1"/>
    <col min="3" max="3" width="15" customWidth="1"/>
    <col min="4" max="4" width="14.6666666666667" customWidth="1"/>
    <col min="6" max="6" width="11.25" customWidth="1"/>
  </cols>
  <sheetData>
    <row r="1" ht="16.2" spans="1:9">
      <c r="A1" s="19" t="s">
        <v>127</v>
      </c>
      <c r="B1" s="19"/>
      <c r="C1" s="19"/>
      <c r="D1" s="19"/>
      <c r="E1" s="19"/>
      <c r="F1" s="19"/>
      <c r="G1" s="19"/>
      <c r="H1" s="19"/>
      <c r="I1" s="19"/>
    </row>
    <row r="2" ht="16.2" spans="1:9">
      <c r="A2" s="20" t="s">
        <v>1</v>
      </c>
      <c r="B2" s="20" t="s">
        <v>88</v>
      </c>
      <c r="C2" s="20" t="s">
        <v>128</v>
      </c>
      <c r="D2" s="20" t="s">
        <v>3</v>
      </c>
      <c r="E2" s="20" t="s">
        <v>98</v>
      </c>
      <c r="F2" s="20" t="s">
        <v>99</v>
      </c>
      <c r="G2" s="21"/>
      <c r="H2" s="21"/>
      <c r="I2" s="21"/>
    </row>
    <row r="3" ht="15.6" spans="1:9">
      <c r="A3" s="31" t="s">
        <v>11</v>
      </c>
      <c r="B3" s="23" t="s">
        <v>12</v>
      </c>
      <c r="C3" s="23" t="s">
        <v>129</v>
      </c>
      <c r="D3" s="22">
        <v>47.82</v>
      </c>
      <c r="E3" s="35">
        <v>12269</v>
      </c>
      <c r="F3" s="36">
        <v>586704</v>
      </c>
      <c r="G3" s="21"/>
      <c r="H3" s="21"/>
      <c r="I3" s="21"/>
    </row>
    <row r="4" ht="15.6" spans="1:9">
      <c r="A4" s="37"/>
      <c r="B4" s="23" t="s">
        <v>15</v>
      </c>
      <c r="C4" s="23" t="s">
        <v>130</v>
      </c>
      <c r="D4" s="22">
        <v>124.55</v>
      </c>
      <c r="E4" s="24">
        <v>11169</v>
      </c>
      <c r="F4" s="25">
        <v>1391099</v>
      </c>
      <c r="G4" s="21"/>
      <c r="H4" s="21"/>
      <c r="I4" s="21"/>
    </row>
    <row r="5" ht="15.6" spans="1:9">
      <c r="A5" s="37"/>
      <c r="B5" s="23" t="s">
        <v>18</v>
      </c>
      <c r="C5" s="23" t="s">
        <v>131</v>
      </c>
      <c r="D5" s="22">
        <v>56.58</v>
      </c>
      <c r="E5" s="24">
        <v>11569</v>
      </c>
      <c r="F5" s="25">
        <v>654574</v>
      </c>
      <c r="G5" s="21"/>
      <c r="H5" s="21"/>
      <c r="I5" s="21"/>
    </row>
    <row r="6" ht="15.6" spans="1:9">
      <c r="A6" s="37"/>
      <c r="B6" s="23" t="s">
        <v>21</v>
      </c>
      <c r="C6" s="23" t="s">
        <v>132</v>
      </c>
      <c r="D6" s="22">
        <v>43.05</v>
      </c>
      <c r="E6" s="24">
        <v>11169</v>
      </c>
      <c r="F6" s="25">
        <v>480825</v>
      </c>
      <c r="G6" s="21"/>
      <c r="H6" s="21"/>
      <c r="I6" s="21"/>
    </row>
    <row r="7" ht="15.6" spans="1:9">
      <c r="A7" s="37"/>
      <c r="B7" s="23" t="s">
        <v>23</v>
      </c>
      <c r="C7" s="23" t="s">
        <v>133</v>
      </c>
      <c r="D7" s="22">
        <v>65.9</v>
      </c>
      <c r="E7" s="24">
        <v>12219</v>
      </c>
      <c r="F7" s="25">
        <v>805232</v>
      </c>
      <c r="G7" s="21"/>
      <c r="H7" s="21"/>
      <c r="I7" s="21"/>
    </row>
    <row r="8" ht="15.6" spans="1:9">
      <c r="A8" s="37"/>
      <c r="B8" s="23" t="s">
        <v>25</v>
      </c>
      <c r="C8" s="23" t="s">
        <v>134</v>
      </c>
      <c r="D8" s="22">
        <v>63.86</v>
      </c>
      <c r="E8" s="24">
        <v>12269</v>
      </c>
      <c r="F8" s="25">
        <v>783498</v>
      </c>
      <c r="G8" s="21"/>
      <c r="H8" s="21"/>
      <c r="I8" s="21"/>
    </row>
    <row r="9" ht="15.6" spans="1:9">
      <c r="A9" s="38"/>
      <c r="B9" s="23" t="s">
        <v>26</v>
      </c>
      <c r="C9" s="23" t="s">
        <v>135</v>
      </c>
      <c r="D9" s="22">
        <v>63.86</v>
      </c>
      <c r="E9" s="24">
        <v>12369</v>
      </c>
      <c r="F9" s="25">
        <v>789884</v>
      </c>
      <c r="G9" s="21"/>
      <c r="H9" s="21"/>
      <c r="I9" s="21"/>
    </row>
    <row r="10" ht="15.6" spans="1:9">
      <c r="A10" s="22" t="s">
        <v>30</v>
      </c>
      <c r="B10" s="23" t="s">
        <v>12</v>
      </c>
      <c r="C10" s="23" t="s">
        <v>136</v>
      </c>
      <c r="D10" s="22">
        <v>140.46</v>
      </c>
      <c r="E10" s="24">
        <v>11519</v>
      </c>
      <c r="F10" s="25">
        <v>1617959</v>
      </c>
      <c r="G10" s="21"/>
      <c r="H10" s="21"/>
      <c r="I10" s="21"/>
    </row>
    <row r="11" ht="15.6" spans="1:9">
      <c r="A11" s="22"/>
      <c r="B11" s="23" t="s">
        <v>15</v>
      </c>
      <c r="C11" s="23" t="s">
        <v>137</v>
      </c>
      <c r="D11" s="26">
        <v>54.97</v>
      </c>
      <c r="E11" s="27">
        <v>12869</v>
      </c>
      <c r="F11" s="28">
        <v>707409</v>
      </c>
      <c r="G11" s="21"/>
      <c r="H11" s="21"/>
      <c r="I11" s="21"/>
    </row>
    <row r="12" ht="15.6" spans="1:9">
      <c r="A12" s="22"/>
      <c r="B12" s="23" t="s">
        <v>18</v>
      </c>
      <c r="C12" s="23" t="s">
        <v>138</v>
      </c>
      <c r="D12" s="26">
        <v>68.81</v>
      </c>
      <c r="E12" s="27">
        <v>13369</v>
      </c>
      <c r="F12" s="28">
        <v>919921</v>
      </c>
      <c r="G12" s="21"/>
      <c r="H12" s="21"/>
      <c r="I12" s="21"/>
    </row>
    <row r="13" ht="15.6" spans="1:9">
      <c r="A13" s="22"/>
      <c r="B13" s="23" t="s">
        <v>21</v>
      </c>
      <c r="C13" s="23" t="s">
        <v>139</v>
      </c>
      <c r="D13" s="26">
        <v>103.88</v>
      </c>
      <c r="E13" s="27">
        <v>11169</v>
      </c>
      <c r="F13" s="28">
        <v>1160236</v>
      </c>
      <c r="G13" s="21"/>
      <c r="H13" s="21"/>
      <c r="I13" s="21"/>
    </row>
    <row r="14" ht="15.6" spans="1:9">
      <c r="A14" s="22"/>
      <c r="B14" s="23" t="s">
        <v>23</v>
      </c>
      <c r="C14" s="23" t="s">
        <v>140</v>
      </c>
      <c r="D14" s="26">
        <v>56.43</v>
      </c>
      <c r="E14" s="27">
        <v>11649</v>
      </c>
      <c r="F14" s="28">
        <v>657353</v>
      </c>
      <c r="G14" s="21"/>
      <c r="H14" s="21"/>
      <c r="I14" s="21"/>
    </row>
    <row r="15" ht="15.6" spans="1:9">
      <c r="A15" s="22"/>
      <c r="B15" s="23" t="s">
        <v>25</v>
      </c>
      <c r="C15" s="23" t="s">
        <v>141</v>
      </c>
      <c r="D15" s="26">
        <v>42.93</v>
      </c>
      <c r="E15" s="27">
        <v>11169</v>
      </c>
      <c r="F15" s="28">
        <v>479485</v>
      </c>
      <c r="G15" s="21"/>
      <c r="H15" s="21"/>
      <c r="I15" s="21"/>
    </row>
    <row r="16" ht="15.6" spans="1:9">
      <c r="A16" s="22"/>
      <c r="B16" s="23" t="s">
        <v>26</v>
      </c>
      <c r="C16" s="23" t="s">
        <v>142</v>
      </c>
      <c r="D16" s="26">
        <v>63.77</v>
      </c>
      <c r="E16" s="27">
        <v>12369</v>
      </c>
      <c r="F16" s="28">
        <v>788771</v>
      </c>
      <c r="G16" s="21"/>
      <c r="H16" s="21"/>
      <c r="I16" s="21"/>
    </row>
    <row r="17" ht="15.6" spans="1:9">
      <c r="A17" s="22"/>
      <c r="B17" s="23" t="s">
        <v>38</v>
      </c>
      <c r="C17" s="23" t="s">
        <v>143</v>
      </c>
      <c r="D17" s="26">
        <v>63.37</v>
      </c>
      <c r="E17" s="39">
        <v>12369</v>
      </c>
      <c r="F17" s="40">
        <v>783824</v>
      </c>
      <c r="G17" s="21"/>
      <c r="H17" s="21"/>
      <c r="I17" s="21"/>
    </row>
    <row r="18" ht="15.6" spans="1:9">
      <c r="A18" s="22"/>
      <c r="B18" s="23" t="s">
        <v>39</v>
      </c>
      <c r="C18" s="23" t="s">
        <v>144</v>
      </c>
      <c r="D18" s="26">
        <v>63.37</v>
      </c>
      <c r="E18" s="39">
        <v>12369</v>
      </c>
      <c r="F18" s="40">
        <v>783824</v>
      </c>
      <c r="G18" s="21"/>
      <c r="H18" s="21"/>
      <c r="I18" s="21"/>
    </row>
    <row r="19" ht="15.6" spans="1:9">
      <c r="A19" s="22"/>
      <c r="B19" s="23" t="s">
        <v>40</v>
      </c>
      <c r="C19" s="23" t="s">
        <v>145</v>
      </c>
      <c r="D19" s="26">
        <v>63.37</v>
      </c>
      <c r="E19" s="27">
        <v>12369</v>
      </c>
      <c r="F19" s="28">
        <v>783824</v>
      </c>
      <c r="G19" s="21"/>
      <c r="H19" s="21"/>
      <c r="I19" s="21"/>
    </row>
    <row r="20" ht="15.6" spans="1:9">
      <c r="A20" s="22"/>
      <c r="B20" s="23" t="s">
        <v>43</v>
      </c>
      <c r="C20" s="23" t="s">
        <v>146</v>
      </c>
      <c r="D20" s="22">
        <v>63.37</v>
      </c>
      <c r="E20" s="24">
        <v>12369</v>
      </c>
      <c r="F20" s="25">
        <v>783824</v>
      </c>
      <c r="G20" s="21"/>
      <c r="H20" s="21"/>
      <c r="I20" s="21"/>
    </row>
    <row r="21" ht="15.6" spans="1:9">
      <c r="A21" s="22"/>
      <c r="B21" s="23" t="s">
        <v>45</v>
      </c>
      <c r="C21" s="23" t="s">
        <v>147</v>
      </c>
      <c r="D21" s="22">
        <v>63.37</v>
      </c>
      <c r="E21" s="24">
        <v>12369</v>
      </c>
      <c r="F21" s="25">
        <v>783824</v>
      </c>
      <c r="G21" s="21"/>
      <c r="H21" s="21"/>
      <c r="I21" s="21"/>
    </row>
    <row r="22" ht="15.6" spans="1:9">
      <c r="A22" s="22"/>
      <c r="B22" s="23" t="s">
        <v>47</v>
      </c>
      <c r="C22" s="23" t="s">
        <v>148</v>
      </c>
      <c r="D22" s="22">
        <v>59.32</v>
      </c>
      <c r="E22" s="24">
        <v>12369</v>
      </c>
      <c r="F22" s="25">
        <v>733729</v>
      </c>
      <c r="G22" s="21"/>
      <c r="H22" s="21"/>
      <c r="I22" s="21"/>
    </row>
    <row r="23" spans="1:4">
      <c r="A23" s="29"/>
      <c r="B23" s="30"/>
      <c r="C23" s="30"/>
      <c r="D23" s="29"/>
    </row>
    <row r="25" ht="15.6" spans="2:3">
      <c r="B25" s="41">
        <f>MIN(F3:F22)</f>
        <v>479485</v>
      </c>
      <c r="C25" s="41"/>
    </row>
  </sheetData>
  <mergeCells count="3">
    <mergeCell ref="A1:I1"/>
    <mergeCell ref="A3:A9"/>
    <mergeCell ref="A10:A22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1"/>
  <sheetViews>
    <sheetView zoomScale="70" zoomScaleNormal="70" workbookViewId="0">
      <selection activeCell="A2" sqref="A2:F20"/>
    </sheetView>
  </sheetViews>
  <sheetFormatPr defaultColWidth="9" defaultRowHeight="13.8"/>
  <cols>
    <col min="3" max="3" width="11.6666666666667" customWidth="1"/>
    <col min="4" max="4" width="10.5833333333333" customWidth="1"/>
    <col min="6" max="6" width="11.9166666666667" customWidth="1"/>
  </cols>
  <sheetData>
    <row r="1" ht="16.2" spans="1:9">
      <c r="A1" s="19" t="s">
        <v>149</v>
      </c>
      <c r="B1" s="19"/>
      <c r="C1" s="19"/>
      <c r="D1" s="19"/>
      <c r="E1" s="19"/>
      <c r="F1" s="19"/>
      <c r="G1" s="19"/>
      <c r="H1" s="19"/>
      <c r="I1" s="19"/>
    </row>
    <row r="2" ht="16.2" spans="1:9">
      <c r="A2" s="20" t="s">
        <v>1</v>
      </c>
      <c r="B2" s="20" t="s">
        <v>88</v>
      </c>
      <c r="C2" s="20" t="s">
        <v>128</v>
      </c>
      <c r="D2" s="20" t="s">
        <v>150</v>
      </c>
      <c r="E2" s="20" t="s">
        <v>98</v>
      </c>
      <c r="F2" s="20" t="s">
        <v>99</v>
      </c>
      <c r="G2" s="21"/>
      <c r="H2" s="21"/>
      <c r="I2" s="21"/>
    </row>
    <row r="3" spans="1:9">
      <c r="A3" s="22" t="s">
        <v>151</v>
      </c>
      <c r="B3" s="23" t="s">
        <v>50</v>
      </c>
      <c r="C3" s="23" t="s">
        <v>152</v>
      </c>
      <c r="D3" s="22">
        <v>168.67</v>
      </c>
      <c r="E3" s="22">
        <v>12421</v>
      </c>
      <c r="F3" s="22">
        <v>2095050</v>
      </c>
      <c r="G3" s="21"/>
      <c r="H3" s="21"/>
      <c r="I3" s="21"/>
    </row>
    <row r="4" spans="1:9">
      <c r="A4" s="22"/>
      <c r="B4" s="23" t="s">
        <v>54</v>
      </c>
      <c r="C4" s="23" t="s">
        <v>153</v>
      </c>
      <c r="D4" s="22">
        <v>7.68</v>
      </c>
      <c r="E4" s="22">
        <v>21161</v>
      </c>
      <c r="F4" s="22">
        <v>162516</v>
      </c>
      <c r="G4" s="21"/>
      <c r="H4" s="21"/>
      <c r="I4" s="21"/>
    </row>
    <row r="5" spans="1:9">
      <c r="A5" s="22"/>
      <c r="B5" s="23" t="s">
        <v>57</v>
      </c>
      <c r="C5" s="23" t="s">
        <v>154</v>
      </c>
      <c r="D5" s="22">
        <v>52.44</v>
      </c>
      <c r="E5" s="22">
        <v>14501</v>
      </c>
      <c r="F5" s="22">
        <v>760432</v>
      </c>
      <c r="G5" s="21"/>
      <c r="H5" s="21"/>
      <c r="I5" s="21"/>
    </row>
    <row r="6" spans="1:9">
      <c r="A6" s="22"/>
      <c r="B6" s="23" t="s">
        <v>58</v>
      </c>
      <c r="C6" s="23" t="s">
        <v>155</v>
      </c>
      <c r="D6" s="22">
        <v>21.65</v>
      </c>
      <c r="E6" s="22">
        <v>16361</v>
      </c>
      <c r="F6" s="22">
        <v>354216</v>
      </c>
      <c r="G6" s="21"/>
      <c r="H6" s="21"/>
      <c r="I6" s="21"/>
    </row>
    <row r="7" spans="1:9">
      <c r="A7" s="22"/>
      <c r="B7" s="23" t="s">
        <v>12</v>
      </c>
      <c r="C7" s="23" t="s">
        <v>156</v>
      </c>
      <c r="D7" s="22">
        <v>109.2</v>
      </c>
      <c r="E7" s="22">
        <v>11861</v>
      </c>
      <c r="F7" s="22">
        <v>1295221</v>
      </c>
      <c r="G7" s="21"/>
      <c r="H7" s="21"/>
      <c r="I7" s="21"/>
    </row>
    <row r="8" spans="1:9">
      <c r="A8" s="22"/>
      <c r="B8" s="23" t="s">
        <v>15</v>
      </c>
      <c r="C8" s="23" t="s">
        <v>157</v>
      </c>
      <c r="D8" s="22">
        <v>33.68</v>
      </c>
      <c r="E8" s="22">
        <v>12761</v>
      </c>
      <c r="F8" s="22">
        <v>429790</v>
      </c>
      <c r="G8" s="21"/>
      <c r="H8" s="21"/>
      <c r="I8" s="21"/>
    </row>
    <row r="9" spans="1:9">
      <c r="A9" s="22"/>
      <c r="B9" s="23" t="s">
        <v>18</v>
      </c>
      <c r="C9" s="23" t="s">
        <v>158</v>
      </c>
      <c r="D9" s="22">
        <v>73.37</v>
      </c>
      <c r="E9" s="22">
        <v>12161</v>
      </c>
      <c r="F9" s="22">
        <v>892253</v>
      </c>
      <c r="G9" s="21"/>
      <c r="H9" s="21"/>
      <c r="I9" s="21"/>
    </row>
    <row r="10" spans="1:9">
      <c r="A10" s="22"/>
      <c r="B10" s="23" t="s">
        <v>21</v>
      </c>
      <c r="C10" s="23" t="s">
        <v>159</v>
      </c>
      <c r="D10" s="22">
        <v>70.93</v>
      </c>
      <c r="E10" s="22">
        <v>12161</v>
      </c>
      <c r="F10" s="22">
        <v>862580</v>
      </c>
      <c r="G10" s="21"/>
      <c r="H10" s="21"/>
      <c r="I10" s="21"/>
    </row>
    <row r="11" spans="1:9">
      <c r="A11" s="22"/>
      <c r="B11" s="23" t="s">
        <v>23</v>
      </c>
      <c r="C11" s="23" t="s">
        <v>160</v>
      </c>
      <c r="D11" s="22">
        <v>33.68</v>
      </c>
      <c r="E11" s="22">
        <v>12761</v>
      </c>
      <c r="F11" s="22">
        <v>429790</v>
      </c>
      <c r="G11" s="21"/>
      <c r="H11" s="21"/>
      <c r="I11" s="21"/>
    </row>
    <row r="12" spans="1:9">
      <c r="A12" s="22"/>
      <c r="B12" s="23" t="s">
        <v>25</v>
      </c>
      <c r="C12" s="23" t="s">
        <v>161</v>
      </c>
      <c r="D12" s="22">
        <v>109.2</v>
      </c>
      <c r="E12" s="22">
        <v>11871</v>
      </c>
      <c r="F12" s="22">
        <v>1296313</v>
      </c>
      <c r="G12" s="21"/>
      <c r="H12" s="21"/>
      <c r="I12" s="21"/>
    </row>
    <row r="13" spans="1:9">
      <c r="A13" s="22"/>
      <c r="B13" s="23" t="s">
        <v>26</v>
      </c>
      <c r="C13" s="23" t="s">
        <v>162</v>
      </c>
      <c r="D13" s="22">
        <v>21.65</v>
      </c>
      <c r="E13" s="22">
        <v>17161</v>
      </c>
      <c r="F13" s="22">
        <v>371536</v>
      </c>
      <c r="G13" s="21"/>
      <c r="H13" s="21"/>
      <c r="I13" s="21"/>
    </row>
    <row r="14" spans="1:9">
      <c r="A14" s="22"/>
      <c r="B14" s="23" t="s">
        <v>38</v>
      </c>
      <c r="C14" s="23" t="s">
        <v>163</v>
      </c>
      <c r="D14" s="22">
        <v>52.44</v>
      </c>
      <c r="E14" s="22">
        <v>14661</v>
      </c>
      <c r="F14" s="22">
        <v>768823</v>
      </c>
      <c r="G14" s="21"/>
      <c r="H14" s="21"/>
      <c r="I14" s="21"/>
    </row>
    <row r="15" spans="1:9">
      <c r="A15" s="22"/>
      <c r="B15" s="23" t="s">
        <v>39</v>
      </c>
      <c r="C15" s="23" t="s">
        <v>164</v>
      </c>
      <c r="D15" s="22">
        <v>7.68</v>
      </c>
      <c r="E15" s="22">
        <v>21561</v>
      </c>
      <c r="F15" s="22">
        <v>165588</v>
      </c>
      <c r="G15" s="21"/>
      <c r="H15" s="21"/>
      <c r="I15" s="21"/>
    </row>
    <row r="16" spans="1:9">
      <c r="A16" s="22"/>
      <c r="B16" s="23" t="s">
        <v>40</v>
      </c>
      <c r="C16" s="23" t="s">
        <v>165</v>
      </c>
      <c r="D16" s="22">
        <v>276.76</v>
      </c>
      <c r="E16" s="22">
        <v>13061</v>
      </c>
      <c r="F16" s="22">
        <v>3614762</v>
      </c>
      <c r="G16" s="21"/>
      <c r="H16" s="21"/>
      <c r="I16" s="21"/>
    </row>
    <row r="17" spans="1:9">
      <c r="A17" s="22"/>
      <c r="B17" s="23" t="s">
        <v>43</v>
      </c>
      <c r="C17" s="23" t="s">
        <v>166</v>
      </c>
      <c r="D17" s="22">
        <v>60.4</v>
      </c>
      <c r="E17" s="22">
        <v>13311</v>
      </c>
      <c r="F17" s="22">
        <v>803984</v>
      </c>
      <c r="G17" s="21"/>
      <c r="H17" s="21"/>
      <c r="I17" s="21"/>
    </row>
    <row r="18" spans="1:9">
      <c r="A18" s="22"/>
      <c r="B18" s="23" t="s">
        <v>45</v>
      </c>
      <c r="C18" s="23" t="s">
        <v>167</v>
      </c>
      <c r="D18" s="22">
        <v>60.8</v>
      </c>
      <c r="E18" s="22">
        <v>13111</v>
      </c>
      <c r="F18" s="22">
        <v>797149</v>
      </c>
      <c r="G18" s="21"/>
      <c r="H18" s="21"/>
      <c r="I18" s="21"/>
    </row>
    <row r="19" spans="1:9">
      <c r="A19" s="22"/>
      <c r="B19" s="23" t="s">
        <v>47</v>
      </c>
      <c r="C19" s="23" t="s">
        <v>168</v>
      </c>
      <c r="D19" s="22">
        <v>60.8</v>
      </c>
      <c r="E19" s="22">
        <v>12961</v>
      </c>
      <c r="F19" s="22">
        <v>788029</v>
      </c>
      <c r="G19" s="21"/>
      <c r="H19" s="21"/>
      <c r="I19" s="21"/>
    </row>
    <row r="20" spans="1:9">
      <c r="A20" s="31"/>
      <c r="B20" s="32" t="s">
        <v>66</v>
      </c>
      <c r="C20" s="23" t="s">
        <v>169</v>
      </c>
      <c r="D20" s="31">
        <v>60.8</v>
      </c>
      <c r="E20" s="22">
        <v>12761</v>
      </c>
      <c r="F20" s="22">
        <v>775869</v>
      </c>
      <c r="G20" s="21"/>
      <c r="H20" s="21"/>
      <c r="I20" s="21"/>
    </row>
    <row r="21" spans="1:4">
      <c r="A21" s="33"/>
      <c r="B21" s="34"/>
      <c r="C21" s="34"/>
      <c r="D21" s="33"/>
    </row>
  </sheetData>
  <mergeCells count="2">
    <mergeCell ref="A1:I1"/>
    <mergeCell ref="A3:A20"/>
  </mergeCell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7"/>
  <sheetViews>
    <sheetView zoomScale="70" zoomScaleNormal="70" workbookViewId="0">
      <selection activeCell="A3" sqref="A3:F26"/>
    </sheetView>
  </sheetViews>
  <sheetFormatPr defaultColWidth="9" defaultRowHeight="13.8"/>
  <cols>
    <col min="3" max="3" width="11.6666666666667" customWidth="1"/>
    <col min="4" max="4" width="10.6666666666667" customWidth="1"/>
    <col min="6" max="6" width="11.25" customWidth="1"/>
  </cols>
  <sheetData>
    <row r="1" ht="16.2" spans="1:9">
      <c r="A1" s="19" t="s">
        <v>170</v>
      </c>
      <c r="B1" s="19"/>
      <c r="C1" s="19"/>
      <c r="D1" s="19"/>
      <c r="E1" s="19"/>
      <c r="F1" s="19"/>
      <c r="G1" s="19"/>
      <c r="H1" s="19"/>
      <c r="I1" s="19"/>
    </row>
    <row r="2" ht="16.2" spans="1:9">
      <c r="A2" s="20" t="s">
        <v>1</v>
      </c>
      <c r="B2" s="20" t="s">
        <v>88</v>
      </c>
      <c r="C2" s="20" t="s">
        <v>128</v>
      </c>
      <c r="D2" s="20" t="s">
        <v>150</v>
      </c>
      <c r="E2" s="20" t="s">
        <v>98</v>
      </c>
      <c r="F2" s="20" t="s">
        <v>99</v>
      </c>
      <c r="G2" s="21"/>
      <c r="H2" s="21"/>
      <c r="I2" s="21"/>
    </row>
    <row r="3" spans="1:9">
      <c r="A3" s="22" t="s">
        <v>67</v>
      </c>
      <c r="B3" s="23" t="s">
        <v>50</v>
      </c>
      <c r="C3" s="23" t="s">
        <v>171</v>
      </c>
      <c r="D3" s="22">
        <v>107.3</v>
      </c>
      <c r="E3" s="22">
        <v>13210</v>
      </c>
      <c r="F3" s="22">
        <v>1417433</v>
      </c>
      <c r="G3" s="22"/>
      <c r="H3" s="21"/>
      <c r="I3" s="21"/>
    </row>
    <row r="4" spans="1:9">
      <c r="A4" s="22"/>
      <c r="B4" s="23" t="s">
        <v>54</v>
      </c>
      <c r="C4" s="23" t="s">
        <v>172</v>
      </c>
      <c r="D4" s="22">
        <v>70.32</v>
      </c>
      <c r="E4" s="22">
        <v>13300</v>
      </c>
      <c r="F4" s="22">
        <v>935256</v>
      </c>
      <c r="G4" s="21"/>
      <c r="H4" s="21"/>
      <c r="I4" s="21"/>
    </row>
    <row r="5" spans="1:9">
      <c r="A5" s="22"/>
      <c r="B5" s="23" t="s">
        <v>57</v>
      </c>
      <c r="C5" s="23" t="s">
        <v>173</v>
      </c>
      <c r="D5" s="22">
        <v>30.79</v>
      </c>
      <c r="E5" s="22">
        <v>13810</v>
      </c>
      <c r="F5" s="22">
        <v>425210</v>
      </c>
      <c r="G5" s="21"/>
      <c r="H5" s="21"/>
      <c r="I5" s="21"/>
    </row>
    <row r="6" spans="1:9">
      <c r="A6" s="22"/>
      <c r="B6" s="23" t="s">
        <v>58</v>
      </c>
      <c r="C6" s="23" t="s">
        <v>174</v>
      </c>
      <c r="D6" s="22">
        <v>85.68</v>
      </c>
      <c r="E6" s="22">
        <v>12970</v>
      </c>
      <c r="F6" s="22">
        <v>1111270</v>
      </c>
      <c r="G6" s="21"/>
      <c r="H6" s="21"/>
      <c r="I6" s="21"/>
    </row>
    <row r="7" spans="1:9">
      <c r="A7" s="22"/>
      <c r="B7" s="23" t="s">
        <v>12</v>
      </c>
      <c r="C7" s="23" t="s">
        <v>175</v>
      </c>
      <c r="D7" s="22">
        <v>64.39</v>
      </c>
      <c r="E7" s="22">
        <v>12810</v>
      </c>
      <c r="F7" s="22">
        <v>824836</v>
      </c>
      <c r="G7" s="21"/>
      <c r="H7" s="21"/>
      <c r="I7" s="21"/>
    </row>
    <row r="8" spans="1:9">
      <c r="A8" s="22"/>
      <c r="B8" s="23" t="s">
        <v>15</v>
      </c>
      <c r="C8" s="23" t="s">
        <v>176</v>
      </c>
      <c r="D8" s="22">
        <v>64.39</v>
      </c>
      <c r="E8" s="22">
        <v>12800</v>
      </c>
      <c r="F8" s="22">
        <v>824192</v>
      </c>
      <c r="G8" s="21"/>
      <c r="H8" s="21"/>
      <c r="I8" s="21"/>
    </row>
    <row r="9" spans="1:9">
      <c r="A9" s="22"/>
      <c r="B9" s="23" t="s">
        <v>18</v>
      </c>
      <c r="C9" s="23" t="s">
        <v>177</v>
      </c>
      <c r="D9" s="22">
        <v>70.32</v>
      </c>
      <c r="E9" s="22">
        <v>12910</v>
      </c>
      <c r="F9" s="22">
        <v>907831</v>
      </c>
      <c r="G9" s="21"/>
      <c r="H9" s="21"/>
      <c r="I9" s="21"/>
    </row>
    <row r="10" spans="1:9">
      <c r="A10" s="22"/>
      <c r="B10" s="23" t="s">
        <v>21</v>
      </c>
      <c r="C10" s="23" t="s">
        <v>178</v>
      </c>
      <c r="D10" s="22">
        <v>30.79</v>
      </c>
      <c r="E10" s="22">
        <v>13710</v>
      </c>
      <c r="F10" s="22">
        <v>422131</v>
      </c>
      <c r="G10" s="21"/>
      <c r="H10" s="21"/>
      <c r="I10" s="21"/>
    </row>
    <row r="11" spans="1:9">
      <c r="A11" s="22"/>
      <c r="B11" s="23" t="s">
        <v>23</v>
      </c>
      <c r="C11" s="23" t="s">
        <v>179</v>
      </c>
      <c r="D11" s="22">
        <v>85.68</v>
      </c>
      <c r="E11" s="22">
        <v>12940</v>
      </c>
      <c r="F11" s="22">
        <v>1108699</v>
      </c>
      <c r="G11" s="21"/>
      <c r="H11" s="21"/>
      <c r="I11" s="21"/>
    </row>
    <row r="12" spans="1:9">
      <c r="A12" s="22"/>
      <c r="B12" s="23" t="s">
        <v>25</v>
      </c>
      <c r="C12" s="23" t="s">
        <v>180</v>
      </c>
      <c r="D12" s="22">
        <v>64.39</v>
      </c>
      <c r="E12" s="22">
        <v>12790</v>
      </c>
      <c r="F12" s="22">
        <v>823548</v>
      </c>
      <c r="G12" s="21"/>
      <c r="H12" s="21"/>
      <c r="I12" s="21"/>
    </row>
    <row r="13" spans="1:9">
      <c r="A13" s="22"/>
      <c r="B13" s="23" t="s">
        <v>26</v>
      </c>
      <c r="C13" s="23" t="s">
        <v>181</v>
      </c>
      <c r="D13" s="22">
        <v>64.39</v>
      </c>
      <c r="E13" s="22">
        <v>12780</v>
      </c>
      <c r="F13" s="22">
        <v>822904</v>
      </c>
      <c r="G13" s="21"/>
      <c r="H13" s="21"/>
      <c r="I13" s="21"/>
    </row>
    <row r="14" spans="1:9">
      <c r="A14" s="22"/>
      <c r="B14" s="23" t="s">
        <v>38</v>
      </c>
      <c r="C14" s="23" t="s">
        <v>182</v>
      </c>
      <c r="D14" s="22">
        <v>70.32</v>
      </c>
      <c r="E14" s="22">
        <v>12940</v>
      </c>
      <c r="F14" s="22">
        <v>909941</v>
      </c>
      <c r="G14" s="21"/>
      <c r="H14" s="21"/>
      <c r="I14" s="21"/>
    </row>
    <row r="15" spans="1:9">
      <c r="A15" s="22"/>
      <c r="B15" s="23" t="s">
        <v>39</v>
      </c>
      <c r="C15" s="23" t="s">
        <v>183</v>
      </c>
      <c r="D15" s="22">
        <v>30.79</v>
      </c>
      <c r="E15" s="22">
        <v>12910</v>
      </c>
      <c r="F15" s="22">
        <v>397499</v>
      </c>
      <c r="G15" s="21"/>
      <c r="H15" s="21"/>
      <c r="I15" s="21"/>
    </row>
    <row r="16" spans="1:9">
      <c r="A16" s="22"/>
      <c r="B16" s="23" t="s">
        <v>40</v>
      </c>
      <c r="C16" s="23" t="s">
        <v>184</v>
      </c>
      <c r="D16" s="22">
        <v>85.68</v>
      </c>
      <c r="E16" s="22">
        <v>12920</v>
      </c>
      <c r="F16" s="22">
        <v>1106986</v>
      </c>
      <c r="G16" s="21"/>
      <c r="H16" s="21"/>
      <c r="I16" s="21"/>
    </row>
    <row r="17" spans="1:9">
      <c r="A17" s="22"/>
      <c r="B17" s="23" t="s">
        <v>43</v>
      </c>
      <c r="C17" s="23" t="s">
        <v>185</v>
      </c>
      <c r="D17" s="22">
        <v>64.39</v>
      </c>
      <c r="E17" s="22">
        <v>12510</v>
      </c>
      <c r="F17" s="22">
        <v>805519</v>
      </c>
      <c r="G17" s="21"/>
      <c r="H17" s="21"/>
      <c r="I17" s="21"/>
    </row>
    <row r="18" spans="1:9">
      <c r="A18" s="22"/>
      <c r="B18" s="23" t="s">
        <v>45</v>
      </c>
      <c r="C18" s="23" t="s">
        <v>186</v>
      </c>
      <c r="D18" s="22">
        <v>67.53</v>
      </c>
      <c r="E18" s="22">
        <v>12310</v>
      </c>
      <c r="F18" s="22">
        <v>831294</v>
      </c>
      <c r="G18" s="21"/>
      <c r="H18" s="21"/>
      <c r="I18" s="21"/>
    </row>
    <row r="19" spans="1:9">
      <c r="A19" s="22"/>
      <c r="B19" s="23" t="s">
        <v>47</v>
      </c>
      <c r="C19" s="23" t="s">
        <v>187</v>
      </c>
      <c r="D19" s="22">
        <v>72.59</v>
      </c>
      <c r="E19" s="22">
        <v>12140</v>
      </c>
      <c r="F19" s="22">
        <v>881243</v>
      </c>
      <c r="G19" s="21"/>
      <c r="H19" s="21"/>
      <c r="I19" s="21"/>
    </row>
    <row r="20" spans="1:9">
      <c r="A20" s="22"/>
      <c r="B20" s="23" t="s">
        <v>66</v>
      </c>
      <c r="C20" s="23" t="s">
        <v>188</v>
      </c>
      <c r="D20" s="22">
        <v>72.59</v>
      </c>
      <c r="E20" s="22">
        <v>12130</v>
      </c>
      <c r="F20" s="22">
        <v>880517</v>
      </c>
      <c r="G20" s="21"/>
      <c r="H20" s="21"/>
      <c r="I20" s="21"/>
    </row>
    <row r="21" spans="1:9">
      <c r="A21" s="22"/>
      <c r="B21" s="23" t="s">
        <v>69</v>
      </c>
      <c r="C21" s="23" t="s">
        <v>189</v>
      </c>
      <c r="D21" s="22">
        <v>72.59</v>
      </c>
      <c r="E21" s="22">
        <v>12120</v>
      </c>
      <c r="F21" s="22">
        <v>879791</v>
      </c>
      <c r="G21" s="21"/>
      <c r="H21" s="21"/>
      <c r="I21" s="21"/>
    </row>
    <row r="22" spans="1:9">
      <c r="A22" s="22"/>
      <c r="B22" s="23" t="s">
        <v>70</v>
      </c>
      <c r="C22" s="23" t="s">
        <v>190</v>
      </c>
      <c r="D22" s="22">
        <v>72.59</v>
      </c>
      <c r="E22" s="22">
        <v>12110</v>
      </c>
      <c r="F22" s="22">
        <v>879065</v>
      </c>
      <c r="G22" s="21"/>
      <c r="H22" s="21"/>
      <c r="I22" s="21"/>
    </row>
    <row r="23" spans="1:9">
      <c r="A23" s="22"/>
      <c r="B23" s="23" t="s">
        <v>71</v>
      </c>
      <c r="C23" s="23" t="s">
        <v>191</v>
      </c>
      <c r="D23" s="22">
        <v>72.59</v>
      </c>
      <c r="E23" s="22">
        <v>12100</v>
      </c>
      <c r="F23" s="22">
        <v>878339</v>
      </c>
      <c r="G23" s="21"/>
      <c r="H23" s="21"/>
      <c r="I23" s="21"/>
    </row>
    <row r="24" spans="1:9">
      <c r="A24" s="22"/>
      <c r="B24" s="23" t="s">
        <v>72</v>
      </c>
      <c r="C24" s="23" t="s">
        <v>192</v>
      </c>
      <c r="D24" s="22">
        <v>72.59</v>
      </c>
      <c r="E24" s="22">
        <v>12090</v>
      </c>
      <c r="F24" s="22">
        <v>877613</v>
      </c>
      <c r="G24" s="21"/>
      <c r="H24" s="21"/>
      <c r="I24" s="21"/>
    </row>
    <row r="25" spans="1:9">
      <c r="A25" s="22"/>
      <c r="B25" s="23" t="s">
        <v>73</v>
      </c>
      <c r="C25" s="23" t="s">
        <v>193</v>
      </c>
      <c r="D25" s="22">
        <v>72.59</v>
      </c>
      <c r="E25" s="22">
        <v>12070</v>
      </c>
      <c r="F25" s="22">
        <v>876161</v>
      </c>
      <c r="G25" s="21"/>
      <c r="H25" s="21"/>
      <c r="I25" s="21"/>
    </row>
    <row r="26" spans="1:9">
      <c r="A26" s="22"/>
      <c r="B26" s="23" t="s">
        <v>74</v>
      </c>
      <c r="C26" s="23" t="s">
        <v>194</v>
      </c>
      <c r="D26" s="22">
        <v>118.17</v>
      </c>
      <c r="E26" s="22">
        <v>11710</v>
      </c>
      <c r="F26" s="22">
        <v>1383771</v>
      </c>
      <c r="G26" s="21"/>
      <c r="H26" s="21"/>
      <c r="I26" s="21"/>
    </row>
    <row r="27" spans="1:4">
      <c r="A27" s="29"/>
      <c r="B27" s="30"/>
      <c r="C27" s="30"/>
      <c r="D27" s="29"/>
    </row>
  </sheetData>
  <mergeCells count="2">
    <mergeCell ref="A1:I1"/>
    <mergeCell ref="A3:A26"/>
  </mergeCells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zoomScale="85" zoomScaleNormal="85" workbookViewId="0">
      <selection activeCell="A3" sqref="A3:F14"/>
    </sheetView>
  </sheetViews>
  <sheetFormatPr defaultColWidth="9" defaultRowHeight="13.8"/>
  <cols>
    <col min="3" max="3" width="11.9166666666667" customWidth="1"/>
    <col min="4" max="4" width="10.75" customWidth="1"/>
    <col min="6" max="6" width="11.25" customWidth="1"/>
  </cols>
  <sheetData>
    <row r="1" ht="16.2" spans="1:9">
      <c r="A1" s="19" t="s">
        <v>195</v>
      </c>
      <c r="B1" s="19"/>
      <c r="C1" s="19"/>
      <c r="D1" s="19"/>
      <c r="E1" s="19"/>
      <c r="F1" s="19"/>
      <c r="G1" s="19"/>
      <c r="H1" s="19"/>
      <c r="I1" s="19"/>
    </row>
    <row r="2" ht="16.2" spans="1:9">
      <c r="A2" s="20" t="s">
        <v>1</v>
      </c>
      <c r="B2" s="20" t="s">
        <v>88</v>
      </c>
      <c r="C2" s="20" t="s">
        <v>128</v>
      </c>
      <c r="D2" s="20" t="s">
        <v>150</v>
      </c>
      <c r="E2" s="20" t="s">
        <v>98</v>
      </c>
      <c r="F2" s="20" t="s">
        <v>99</v>
      </c>
      <c r="G2" s="21"/>
      <c r="H2" s="21"/>
      <c r="I2" s="21"/>
    </row>
    <row r="3" ht="15.6" spans="1:9">
      <c r="A3" s="22" t="s">
        <v>75</v>
      </c>
      <c r="B3" s="23" t="s">
        <v>50</v>
      </c>
      <c r="C3" s="23" t="s">
        <v>196</v>
      </c>
      <c r="D3" s="22">
        <v>94.41</v>
      </c>
      <c r="E3" s="24">
        <v>11896</v>
      </c>
      <c r="F3" s="25">
        <v>1123101</v>
      </c>
      <c r="G3" s="22"/>
      <c r="H3" s="21"/>
      <c r="I3" s="21"/>
    </row>
    <row r="4" ht="15.6" spans="1:9">
      <c r="A4" s="22"/>
      <c r="B4" s="23" t="s">
        <v>54</v>
      </c>
      <c r="C4" s="23" t="s">
        <v>197</v>
      </c>
      <c r="D4" s="22">
        <v>135.76</v>
      </c>
      <c r="E4" s="24">
        <v>11596</v>
      </c>
      <c r="F4" s="25">
        <v>1574273</v>
      </c>
      <c r="G4" s="21"/>
      <c r="H4" s="21"/>
      <c r="I4" s="21"/>
    </row>
    <row r="5" ht="15.6" spans="1:9">
      <c r="A5" s="22"/>
      <c r="B5" s="23" t="s">
        <v>57</v>
      </c>
      <c r="C5" s="23" t="s">
        <v>198</v>
      </c>
      <c r="D5" s="22">
        <v>23.63</v>
      </c>
      <c r="E5" s="24">
        <v>13296</v>
      </c>
      <c r="F5" s="25">
        <v>314184</v>
      </c>
      <c r="G5" s="21"/>
      <c r="H5" s="21"/>
      <c r="I5" s="21"/>
    </row>
    <row r="6" ht="15.6" spans="1:9">
      <c r="A6" s="22"/>
      <c r="B6" s="23" t="s">
        <v>58</v>
      </c>
      <c r="C6" s="23" t="s">
        <v>199</v>
      </c>
      <c r="D6" s="22">
        <v>25.55</v>
      </c>
      <c r="E6" s="24">
        <v>13196</v>
      </c>
      <c r="F6" s="25">
        <v>337158</v>
      </c>
      <c r="G6" s="21"/>
      <c r="H6" s="21"/>
      <c r="I6" s="21"/>
    </row>
    <row r="7" ht="15.6" spans="1:9">
      <c r="A7" s="22"/>
      <c r="B7" s="23" t="s">
        <v>12</v>
      </c>
      <c r="C7" s="23" t="s">
        <v>200</v>
      </c>
      <c r="D7" s="22">
        <v>20.57</v>
      </c>
      <c r="E7" s="24">
        <v>13096</v>
      </c>
      <c r="F7" s="25">
        <v>269385</v>
      </c>
      <c r="G7" s="21"/>
      <c r="H7" s="21"/>
      <c r="I7" s="21"/>
    </row>
    <row r="8" ht="15.6" spans="1:9">
      <c r="A8" s="22"/>
      <c r="B8" s="23" t="s">
        <v>15</v>
      </c>
      <c r="C8" s="23" t="s">
        <v>201</v>
      </c>
      <c r="D8" s="22">
        <v>7.69</v>
      </c>
      <c r="E8" s="24">
        <v>18096</v>
      </c>
      <c r="F8" s="25">
        <v>139158</v>
      </c>
      <c r="G8" s="21"/>
      <c r="H8" s="21"/>
      <c r="I8" s="21"/>
    </row>
    <row r="9" ht="15.6" spans="1:9">
      <c r="A9" s="22"/>
      <c r="B9" s="23" t="s">
        <v>18</v>
      </c>
      <c r="C9" s="23" t="s">
        <v>202</v>
      </c>
      <c r="D9" s="22">
        <v>135.76</v>
      </c>
      <c r="E9" s="24">
        <v>11896</v>
      </c>
      <c r="F9" s="25">
        <v>1615001</v>
      </c>
      <c r="G9" s="21"/>
      <c r="H9" s="21"/>
      <c r="I9" s="21"/>
    </row>
    <row r="10" ht="15.6" spans="1:9">
      <c r="A10" s="22"/>
      <c r="B10" s="23" t="s">
        <v>21</v>
      </c>
      <c r="C10" s="23" t="s">
        <v>203</v>
      </c>
      <c r="D10" s="22">
        <v>61.24</v>
      </c>
      <c r="E10" s="24">
        <v>12596</v>
      </c>
      <c r="F10" s="25">
        <v>771379</v>
      </c>
      <c r="G10" s="21"/>
      <c r="H10" s="21"/>
      <c r="I10" s="21"/>
    </row>
    <row r="11" ht="15.6" spans="1:9">
      <c r="A11" s="22"/>
      <c r="B11" s="23" t="s">
        <v>23</v>
      </c>
      <c r="C11" s="23" t="s">
        <v>204</v>
      </c>
      <c r="D11" s="22">
        <v>54.48</v>
      </c>
      <c r="E11" s="24">
        <v>12796</v>
      </c>
      <c r="F11" s="25">
        <v>697126</v>
      </c>
      <c r="G11" s="21"/>
      <c r="H11" s="21"/>
      <c r="I11" s="21"/>
    </row>
    <row r="12" ht="15.6" spans="1:9">
      <c r="A12" s="22"/>
      <c r="B12" s="23" t="s">
        <v>25</v>
      </c>
      <c r="C12" s="23" t="s">
        <v>205</v>
      </c>
      <c r="D12" s="26">
        <v>83.29</v>
      </c>
      <c r="E12" s="24">
        <v>12096</v>
      </c>
      <c r="F12" s="25">
        <v>1007476</v>
      </c>
      <c r="G12" s="21"/>
      <c r="H12" s="21"/>
      <c r="I12" s="21"/>
    </row>
    <row r="13" ht="15.6" spans="1:9">
      <c r="A13" s="22"/>
      <c r="B13" s="23" t="s">
        <v>26</v>
      </c>
      <c r="C13" s="23" t="s">
        <v>206</v>
      </c>
      <c r="D13" s="26">
        <v>74.13</v>
      </c>
      <c r="E13" s="27">
        <v>13496</v>
      </c>
      <c r="F13" s="28">
        <v>1000458</v>
      </c>
      <c r="G13" s="21"/>
      <c r="H13" s="21"/>
      <c r="I13" s="21"/>
    </row>
    <row r="14" ht="15.6" spans="1:9">
      <c r="A14" s="22"/>
      <c r="B14" s="23" t="s">
        <v>38</v>
      </c>
      <c r="C14" s="23" t="s">
        <v>207</v>
      </c>
      <c r="D14" s="26">
        <v>83.09</v>
      </c>
      <c r="E14" s="27">
        <v>13796</v>
      </c>
      <c r="F14" s="28">
        <v>1146310</v>
      </c>
      <c r="G14" s="21"/>
      <c r="H14" s="21"/>
      <c r="I14" s="21"/>
    </row>
  </sheetData>
  <mergeCells count="2">
    <mergeCell ref="A1:I1"/>
    <mergeCell ref="A3:A14"/>
  </mergeCells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4"/>
  <sheetViews>
    <sheetView tabSelected="1" workbookViewId="0">
      <pane ySplit="2" topLeftCell="A3" activePane="bottomLeft" state="frozen"/>
      <selection/>
      <selection pane="bottomLeft" activeCell="A1" sqref="A1:F1"/>
    </sheetView>
  </sheetViews>
  <sheetFormatPr defaultColWidth="9" defaultRowHeight="14.4" outlineLevelCol="5"/>
  <cols>
    <col min="1" max="1" width="9" style="2"/>
    <col min="2" max="3" width="14.4444444444444" style="2" customWidth="1"/>
    <col min="4" max="4" width="22.5555555555556" style="2" customWidth="1"/>
    <col min="5" max="5" width="18.8888888888889" style="3" customWidth="1"/>
    <col min="6" max="6" width="14.4444444444444" style="2" customWidth="1"/>
    <col min="7" max="16384" width="9" style="2"/>
  </cols>
  <sheetData>
    <row r="1" s="1" customFormat="1" ht="58" customHeight="1" spans="1:6">
      <c r="A1" s="4" t="s">
        <v>208</v>
      </c>
      <c r="B1" s="5"/>
      <c r="C1" s="5"/>
      <c r="D1" s="5"/>
      <c r="E1" s="5"/>
      <c r="F1" s="6"/>
    </row>
    <row r="2" s="1" customFormat="1" ht="35" customHeight="1" spans="1:6">
      <c r="A2" s="7" t="s">
        <v>209</v>
      </c>
      <c r="B2" s="7" t="s">
        <v>1</v>
      </c>
      <c r="C2" s="8" t="s">
        <v>88</v>
      </c>
      <c r="D2" s="8" t="s">
        <v>128</v>
      </c>
      <c r="E2" s="9" t="s">
        <v>3</v>
      </c>
      <c r="F2" s="7" t="s">
        <v>10</v>
      </c>
    </row>
    <row r="3" ht="35" customHeight="1" spans="1:6">
      <c r="A3" s="10">
        <v>1</v>
      </c>
      <c r="B3" s="10" t="s">
        <v>11</v>
      </c>
      <c r="C3" s="11" t="s">
        <v>18</v>
      </c>
      <c r="D3" s="11" t="s">
        <v>131</v>
      </c>
      <c r="E3" s="12">
        <v>56.58</v>
      </c>
      <c r="F3" s="13"/>
    </row>
    <row r="4" ht="35" customHeight="1" spans="1:6">
      <c r="A4" s="10">
        <v>2</v>
      </c>
      <c r="B4" s="10" t="s">
        <v>30</v>
      </c>
      <c r="C4" s="14" t="s">
        <v>40</v>
      </c>
      <c r="D4" s="14" t="s">
        <v>145</v>
      </c>
      <c r="E4" s="15">
        <v>63.37</v>
      </c>
      <c r="F4" s="13"/>
    </row>
    <row r="5" ht="35" customHeight="1" spans="1:6">
      <c r="A5" s="10">
        <v>3</v>
      </c>
      <c r="B5" s="10" t="s">
        <v>151</v>
      </c>
      <c r="C5" s="14" t="s">
        <v>18</v>
      </c>
      <c r="D5" s="14" t="s">
        <v>158</v>
      </c>
      <c r="E5" s="15">
        <v>73.37</v>
      </c>
      <c r="F5" s="13"/>
    </row>
    <row r="6" ht="35" customHeight="1" spans="1:6">
      <c r="A6" s="10">
        <v>4</v>
      </c>
      <c r="B6" s="10" t="s">
        <v>67</v>
      </c>
      <c r="C6" s="14" t="s">
        <v>66</v>
      </c>
      <c r="D6" s="14" t="s">
        <v>188</v>
      </c>
      <c r="E6" s="15">
        <v>72.59</v>
      </c>
      <c r="F6" s="13"/>
    </row>
    <row r="7" ht="35" customHeight="1" spans="1:6">
      <c r="A7" s="16" t="s">
        <v>210</v>
      </c>
      <c r="B7" s="17"/>
      <c r="C7" s="17"/>
      <c r="D7" s="18"/>
      <c r="E7" s="10">
        <f>SUM(E3:E6)</f>
        <v>265.91</v>
      </c>
      <c r="F7" s="10"/>
    </row>
    <row r="14" spans="2:2">
      <c r="B14" s="10"/>
    </row>
  </sheetData>
  <mergeCells count="2">
    <mergeCell ref="A1:F1"/>
    <mergeCell ref="A7:D7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商铺基本数据</vt:lpstr>
      <vt:lpstr>一期4#、5#</vt:lpstr>
      <vt:lpstr>1#2#底商价格</vt:lpstr>
      <vt:lpstr>20#底商价格</vt:lpstr>
      <vt:lpstr>21#底商价格</vt:lpstr>
      <vt:lpstr>22#底商价格</vt:lpstr>
      <vt:lpstr>三期商铺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曹慧</dc:creator>
  <cp:lastModifiedBy>胡晓虎</cp:lastModifiedBy>
  <dcterms:created xsi:type="dcterms:W3CDTF">2015-06-05T18:19:00Z</dcterms:created>
  <dcterms:modified xsi:type="dcterms:W3CDTF">2024-05-12T17:01:04Z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3D4000B4535E4944A458DECF0820BE50_12</vt:lpwstr>
  </property>
  <property fmtid="{D5CDD505-2E9C-101B-9397-08002B2CF9AE}" pid="3" name="KSOProductBuildVer">
    <vt:lpwstr>2052-12.1.0.16729</vt:lpwstr>
  </property>
</Properties>
</file>