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清单" sheetId="4" r:id="rId1"/>
  </sheets>
  <definedNames>
    <definedName name="_xlnm.Print_Area" localSheetId="0">清单!$A$1:$I$38</definedName>
    <definedName name="_xlnm.Print_Titles" localSheetId="0">清单!$1:$2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<sst xmlns="http://schemas.openxmlformats.org/spreadsheetml/2006/main" count="142" uniqueCount="111">
  <si>
    <t>澜庭悦府小区一期室外网络监控系统改造及原监控系统
维修控制价</t>
  </si>
  <si>
    <t>序号</t>
  </si>
  <si>
    <t>名称</t>
  </si>
  <si>
    <t>品牌/型号</t>
  </si>
  <si>
    <t>参数</t>
  </si>
  <si>
    <t>单位</t>
  </si>
  <si>
    <t>数量</t>
  </si>
  <si>
    <t>单价(元)</t>
  </si>
  <si>
    <t>合价(元)</t>
  </si>
  <si>
    <t>备注</t>
  </si>
  <si>
    <t>一、网络系统设备</t>
  </si>
  <si>
    <t>核心交换机</t>
  </si>
  <si>
    <t>华三S5024PV5-EI-HPWR</t>
  </si>
  <si>
    <t>产品类型 千兆以太网交换机
传输速率 10/100/1000Mbps
交换方式 存储-转发
背板带宽 336Gbps
包转发率 92Mpps
端口参数
端口结构 非模块化
端口数量 28个
端口描述 24个10/100/1000Base-T以太网端口，4个100/1000 Base-X SFP光口
控制端口 1个Console口
传输模式 全双工/半双工自适应
功能特性
堆叠功能 可堆叠
VLAN 支持802.1Q (最大4K个VLAN)
支持基于MAC的VLAN
支持GUEST VLAN
支持VLAN映射
支持MVRP
QOS 支持SP/WRR/SP+WRR队列调度
支持802.1p、DSCP优先级映射
支持端口限速
组播管理 支持IGMP V1/V2/V3 Snooping
支持PIM Snooping
支持组播VLAN
支持IPV6组播设置
网络管理 支持Console/AUX Modem/Telnet/SSH 命令行配置
支持FTP、TFTP、Xmodem、SFTP文件上下载管理
支持SNMP V1/V2c/V3
支持Sflow
支持NQA
支持NTP时钟
支持系统工作日志
安全管理 支持用户分级管理和口令保护
支持SSH，为用户登录提供安全加密通道
支持可控IP地址的FTP登录和口令机制
支持防止ARP、未知组播报文、广播报文、未知单播报文、TTL=1报文、协议报文等攻击功能
支持MAC地址限制
支持IP＋MAC+PORT绑定功能
支持IEEE 802.1x
支持Radius、支持AAA
支持WEB认证
支持安全网管SNMPv3
支持广播报文抑制</t>
  </si>
  <si>
    <t>台</t>
  </si>
  <si>
    <t>室外防水箱</t>
  </si>
  <si>
    <t>定制</t>
  </si>
  <si>
    <t>不锈钢，400*500*150mm</t>
  </si>
  <si>
    <t>南门岗亭一个，围墙西南角靠近配电房路口一个，5栋一个，4栋一个，7栋一单元门口一个，可适当调整</t>
  </si>
  <si>
    <t>接入交换机</t>
  </si>
  <si>
    <t>TP-LINK</t>
  </si>
  <si>
    <t>6口百兆4口POE交换机</t>
  </si>
  <si>
    <t>光纤收发器</t>
  </si>
  <si>
    <t>光训GMA-MS01/02-20</t>
  </si>
  <si>
    <t>百兆光纤收发器</t>
  </si>
  <si>
    <t>对</t>
  </si>
  <si>
    <t>含光纤跳线</t>
  </si>
  <si>
    <t>插排</t>
  </si>
  <si>
    <t>子弹头</t>
  </si>
  <si>
    <t>10A，4孔位</t>
  </si>
  <si>
    <t>个</t>
  </si>
  <si>
    <t>二、监控系统设备</t>
  </si>
  <si>
    <t>高清网络枪机</t>
  </si>
  <si>
    <t>海康威视 DS-IPC-B12HV3-LA/POE</t>
  </si>
  <si>
    <t>200万像素 @25 fps，在该分辨率下可输出实时图像
智能侦测：支持越界侦测，区域入侵侦测
支持背光补偿，强光抑制，3D数字降噪，120 dB宽动态适应不同环境
符合IP67防尘防水设计，可靠性高</t>
  </si>
  <si>
    <t>南围墙室外部分,具体安装位置可以根据现场需求微调</t>
  </si>
  <si>
    <t>高清网络半球</t>
  </si>
  <si>
    <t>海康威视 DS-IPC-T12HV3-LA/POE</t>
  </si>
  <si>
    <t>4栋、5栋，具体安装位置可以根据现场需求微调</t>
  </si>
  <si>
    <t>高清网络球机</t>
  </si>
  <si>
    <t>海康威视 DS-2DC4423IW-D</t>
  </si>
  <si>
    <t>支持大2560×1440@30fps 高清画面输出
支持H.265 高效压缩算法，可较大节省存储空间
支持超低照度，0.05Lux/F1.6(彩色)，0.01Lux/F1.6(黑白)，0 Lux with IR
支持23 倍光学变倍，16 倍数字变倍
采用高效红外阵列，低功耗，照射距离远可达100m
支持三码流技术，每路码流可独立配置分辨率及帧率
支持区域入侵侦测、越界侦测、移动侦测等智能侦测功能
支持断网续传功能保证录像不丢失，配合Smart NVR 实现事件录像的二次智能检索、分析和浓缩播放
支持数字宽动态、3D 数字降噪、强光抑制、电子防抖、SmartIR
支持360°水平旋转，垂直方向-15°-90°（自动翻转）
支持300 个预置位，8 条巡航扫描
支持3D 定位，可通过鼠标框选目标以实现目标的快速定位与捕捉
支持定时抓图与事件抓图功能
支持区域曝光与区域聚焦功能
支持中心镜像功能
支持定时任务、一键守望、一键巡航功能
支持大256G 的 Micro SD/Micro SDHC/Micro SDXC 卡存储
支持海康SDK、ONVIF、ISAPI、GB/T28181、E 家协议和萤石接入
防雷、防浪涌、防突波，IP66 防护等级</t>
  </si>
  <si>
    <t>替换南门老监控</t>
  </si>
  <si>
    <t>数字硬盘录像机</t>
  </si>
  <si>
    <t>海康威视 DS-7916N-R4</t>
  </si>
  <si>
    <t>16路4盘位录像机</t>
  </si>
  <si>
    <t>硬盘</t>
  </si>
  <si>
    <t>海康威视 ST6000HKVS002</t>
  </si>
  <si>
    <t>6T</t>
  </si>
  <si>
    <t>块</t>
  </si>
  <si>
    <t>按照16路监控录像保存一个月计算</t>
  </si>
  <si>
    <t>三、管路及线缆</t>
  </si>
  <si>
    <t>六类网线</t>
  </si>
  <si>
    <t>海康威视 DS-ZC6US-B/PVC</t>
  </si>
  <si>
    <t>国标六类网线</t>
  </si>
  <si>
    <t>米</t>
  </si>
  <si>
    <t>摄像机网络用线，连接至就近弱电箱</t>
  </si>
  <si>
    <t>电源线</t>
  </si>
  <si>
    <t>爱谱华顿</t>
  </si>
  <si>
    <t>RVV3*2.5</t>
  </si>
  <si>
    <t>配电箱至弱电箱主干电源</t>
  </si>
  <si>
    <t>RVV2*1.0</t>
  </si>
  <si>
    <t>替换6栋一单元门口原弱电箱损坏的电源线</t>
  </si>
  <si>
    <t>光缆</t>
  </si>
  <si>
    <t>韩电 GYXTW-4B1</t>
  </si>
  <si>
    <t>室外铠装4芯单模光缆</t>
  </si>
  <si>
    <t>南围墙室外部分</t>
  </si>
  <si>
    <t>光纤盒（含光纤尾纤及熔接）</t>
  </si>
  <si>
    <t>国产</t>
  </si>
  <si>
    <t>套</t>
  </si>
  <si>
    <t>PE管</t>
  </si>
  <si>
    <t>DN25</t>
  </si>
  <si>
    <t>南围墙室外部分，4栋、5栋，管线就近接入原有弱电管网及弱电箱。可能需要破坏部分绿化，含绿化恢复</t>
  </si>
  <si>
    <t>JDG管</t>
  </si>
  <si>
    <t>DN50，过路铁管</t>
  </si>
  <si>
    <t>南门出入口处破路、埋管、恢复</t>
  </si>
  <si>
    <t>地面沟槽</t>
  </si>
  <si>
    <t>含恢复</t>
  </si>
  <si>
    <t>四、施工安装费</t>
  </si>
  <si>
    <t>施工费</t>
  </si>
  <si>
    <t>人工</t>
  </si>
  <si>
    <t>五、原监控设备维修</t>
  </si>
  <si>
    <t>硬盘录像机</t>
  </si>
  <si>
    <t>大华</t>
  </si>
  <si>
    <t>16路模拟录像机</t>
  </si>
  <si>
    <t>监控室8号录像机损坏，需要更换</t>
  </si>
  <si>
    <t>光端机</t>
  </si>
  <si>
    <t>16路</t>
  </si>
  <si>
    <t>二期地下车库与三期连接处弱电箱、二期地下车库风机房旁边弱电箱，两对光端机损坏，需要更换</t>
  </si>
  <si>
    <t>显示屏</t>
  </si>
  <si>
    <t>43寸</t>
  </si>
  <si>
    <t>监控室1号大屏损坏，需要更换</t>
  </si>
  <si>
    <t>22寸</t>
  </si>
  <si>
    <t>监控室4号屏损坏，需要更换</t>
  </si>
  <si>
    <t>模拟摄像机</t>
  </si>
  <si>
    <t>海康威视</t>
  </si>
  <si>
    <t>DS-2CE16C3T-IT3</t>
  </si>
  <si>
    <t>电源适配器</t>
  </si>
  <si>
    <t>DS-2FA1210-DL</t>
  </si>
  <si>
    <t>视频综合线</t>
  </si>
  <si>
    <t>鲁诚讯</t>
  </si>
  <si>
    <t>SYV75-3+2*0.5</t>
  </si>
  <si>
    <t>BNC接头</t>
  </si>
  <si>
    <t>APESD</t>
  </si>
  <si>
    <t>APESD-75-3免焊</t>
  </si>
  <si>
    <t>辅材</t>
  </si>
  <si>
    <t>批</t>
  </si>
  <si>
    <t>工</t>
  </si>
  <si>
    <t>总计（含税、增值税发票）</t>
  </si>
  <si>
    <t>（一+二+三+四+五）</t>
  </si>
  <si>
    <t>备注：维修范围（4栋、5栋、6栋、7栋及南围墙室外部分）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</si>
</sst>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indexed="8"/>
      <name val="宋体"/>
      <charset val="134"/>
    </font>
    <font>
      <sz val="11"/>
      <name val="微软雅黑"/>
      <charset val="134"/>
    </font>
    <font>
      <sz val="11"/>
      <color indexed="8"/>
      <name val="微软雅黑"/>
      <charset val="134"/>
    </font>
    <font>
      <sz val="12"/>
      <name val="宋体"/>
      <charset val="134"/>
    </font>
    <font>
      <sz val="11"/>
      <color rgb="FFFF0000"/>
      <name val="宋体"/>
      <charset val="134"/>
    </font>
    <font>
      <b/>
      <sz val="16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14548173467"/>
      </bottom>
      <diagonal/>
    </border>
  </borders>
  <cellStyleXfs count="91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 applyNumberFormat="0" applyFill="0" applyAlignment="0" applyProtection="0">
      <alignment vertical="center"/>
    </xf>
    <xf numFmtId="0" fontId="9" fillId="0" borderId="0" applyNumberFormat="0" applyFill="0" applyAlignment="0" applyProtection="0">
      <alignment vertical="center"/>
    </xf>
    <xf numFmtId="0" fontId="9" fillId="0" borderId="0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9" fillId="0" borderId="0" applyNumberFormat="0" applyFill="0" applyAlignment="0" applyProtection="0">
      <alignment vertical="center"/>
    </xf>
    <xf numFmtId="0" fontId="9" fillId="0" borderId="0" applyNumberFormat="0" applyFill="0" applyAlignment="0" applyProtection="0">
      <alignment vertical="center"/>
    </xf>
    <xf numFmtId="0" fontId="9" fillId="0" borderId="0" applyNumberFormat="0" applyFill="0" applyAlignment="0" applyProtection="0">
      <alignment vertical="center"/>
    </xf>
    <xf numFmtId="0" fontId="9" fillId="0" borderId="0" applyNumberFormat="0" applyFill="0" applyAlignment="0" applyProtection="0">
      <alignment vertical="center"/>
    </xf>
    <xf numFmtId="0" fontId="9" fillId="0" borderId="0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9" fillId="0" borderId="0" applyNumberFormat="0" applyFill="0" applyAlignment="0" applyProtection="0">
      <alignment vertical="center"/>
    </xf>
    <xf numFmtId="0" fontId="29" fillId="0" borderId="0" applyNumberFormat="0" applyFill="0" applyAlignment="0" applyProtection="0">
      <alignment vertical="center"/>
    </xf>
    <xf numFmtId="0" fontId="32" fillId="0" borderId="0" applyNumberFormat="0" applyFill="0" applyAlignment="0" applyProtection="0">
      <alignment vertical="center"/>
    </xf>
    <xf numFmtId="0" fontId="9" fillId="0" borderId="0" applyNumberFormat="0" applyFill="0" applyAlignment="0" applyProtection="0">
      <alignment vertical="center"/>
    </xf>
    <xf numFmtId="0" fontId="9" fillId="0" borderId="0" applyNumberFormat="0" applyFill="0" applyAlignment="0" applyProtection="0">
      <alignment vertical="center"/>
    </xf>
    <xf numFmtId="0" fontId="29" fillId="0" borderId="0" applyNumberFormat="0" applyFill="0" applyAlignment="0" applyProtection="0">
      <alignment vertical="center"/>
    </xf>
    <xf numFmtId="0" fontId="9" fillId="0" borderId="0" applyNumberFormat="0" applyFill="0" applyAlignment="0" applyProtection="0">
      <alignment vertical="center"/>
    </xf>
    <xf numFmtId="0" fontId="9" fillId="0" borderId="0" applyNumberFormat="0" applyFill="0" applyAlignment="0" applyProtection="0">
      <alignment vertical="center"/>
    </xf>
    <xf numFmtId="0" fontId="9" fillId="0" borderId="0" applyNumberFormat="0" applyFill="0" applyAlignment="0" applyProtection="0">
      <alignment vertical="center"/>
    </xf>
    <xf numFmtId="0" fontId="29" fillId="0" borderId="0" applyNumberFormat="0" applyFill="0" applyAlignment="0" applyProtection="0">
      <alignment vertical="center"/>
    </xf>
    <xf numFmtId="0" fontId="29" fillId="0" borderId="0" applyNumberFormat="0" applyFill="0" applyAlignment="0" applyProtection="0">
      <alignment vertical="center"/>
    </xf>
    <xf numFmtId="0" fontId="29" fillId="0" borderId="0" applyNumberFormat="0" applyFill="0" applyAlignment="0" applyProtection="0">
      <alignment vertical="center"/>
    </xf>
    <xf numFmtId="0" fontId="29" fillId="0" borderId="0" applyNumberFormat="0" applyFill="0" applyAlignment="0" applyProtection="0">
      <alignment vertical="center"/>
    </xf>
    <xf numFmtId="0" fontId="29" fillId="0" borderId="0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Alignment="0" applyProtection="0">
      <alignment vertical="center"/>
    </xf>
    <xf numFmtId="0" fontId="33" fillId="0" borderId="0" applyNumberFormat="0" applyFill="0" applyAlignment="0" applyProtection="0">
      <alignment vertical="center"/>
    </xf>
    <xf numFmtId="0" fontId="34" fillId="0" borderId="0" applyNumberFormat="0" applyFill="0" applyAlignment="0" applyProtection="0">
      <alignment vertical="center"/>
    </xf>
    <xf numFmtId="0" fontId="0" fillId="0" borderId="0" applyNumberFormat="0" applyFill="0" applyAlignment="0" applyProtection="0"/>
    <xf numFmtId="0" fontId="0" fillId="0" borderId="0"/>
    <xf numFmtId="0" fontId="0" fillId="0" borderId="0" applyNumberFormat="0" applyFill="0" applyAlignment="0" applyProtection="0"/>
    <xf numFmtId="0" fontId="35" fillId="0" borderId="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0" applyNumberFormat="0" applyFill="0" applyAlignment="0" applyProtection="0">
      <alignment vertical="center"/>
    </xf>
    <xf numFmtId="0" fontId="38" fillId="0" borderId="0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29" fillId="0" borderId="0" applyNumberFormat="0" applyFill="0" applyAlignment="0" applyProtection="0">
      <alignment vertical="center"/>
    </xf>
    <xf numFmtId="0" fontId="29" fillId="0" borderId="0" applyNumberFormat="0" applyFill="0" applyAlignment="0" applyProtection="0">
      <alignment vertical="center"/>
    </xf>
    <xf numFmtId="0" fontId="29" fillId="0" borderId="0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/>
    <xf numFmtId="49" fontId="1" fillId="0" borderId="0" xfId="77" applyNumberFormat="1" applyFont="1" applyFill="1" applyBorder="1" applyAlignment="1">
      <alignment vertical="center"/>
    </xf>
    <xf numFmtId="0" fontId="2" fillId="0" borderId="0" xfId="0" applyFont="1"/>
    <xf numFmtId="0" fontId="3" fillId="0" borderId="0" xfId="89" applyFont="1" applyFill="1">
      <alignment vertical="center"/>
    </xf>
    <xf numFmtId="0" fontId="4" fillId="0" borderId="0" xfId="0" applyFont="1"/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89" applyFont="1" applyFill="1" applyBorder="1">
      <alignment vertical="center"/>
    </xf>
    <xf numFmtId="0" fontId="6" fillId="0" borderId="1" xfId="89" applyFont="1" applyFill="1" applyBorder="1" applyAlignment="1">
      <alignment horizontal="center" vertical="center"/>
    </xf>
    <xf numFmtId="17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" fontId="6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176" fontId="8" fillId="0" borderId="0" xfId="0" applyNumberFormat="1" applyFont="1" applyAlignment="1">
      <alignment horizontal="center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着色 2 2" xfId="49"/>
    <cellStyle name="20% - 着色 6 2" xfId="50"/>
    <cellStyle name="40% - 着色 4 2" xfId="51"/>
    <cellStyle name="计算 2" xfId="52"/>
    <cellStyle name="40% - 着色 3 2" xfId="53"/>
    <cellStyle name="40% - 着色 2 2" xfId="54"/>
    <cellStyle name="20% - 着色 1 2" xfId="55"/>
    <cellStyle name="40% - 着色 5 2" xfId="56"/>
    <cellStyle name="20% - 着色 2 2" xfId="57"/>
    <cellStyle name="输出 2" xfId="58"/>
    <cellStyle name="60% - 着色 6 2" xfId="59"/>
    <cellStyle name="着色 5 2" xfId="60"/>
    <cellStyle name="适中 2" xfId="61"/>
    <cellStyle name="20% - 着色 3 2" xfId="62"/>
    <cellStyle name="20% - 着色 4 2" xfId="63"/>
    <cellStyle name="着色 1 2" xfId="64"/>
    <cellStyle name="20% - 着色 5 2" xfId="65"/>
    <cellStyle name="40% - 着色 1 2" xfId="66"/>
    <cellStyle name="40% - 着色 6 2" xfId="67"/>
    <cellStyle name="60% - 着色 1 2" xfId="68"/>
    <cellStyle name="60% - 着色 2 2" xfId="69"/>
    <cellStyle name="60% - 着色 3 2" xfId="70"/>
    <cellStyle name="60% - 着色 4 2" xfId="71"/>
    <cellStyle name="60% - 着色 5 2" xfId="72"/>
    <cellStyle name="标题 3 2" xfId="73"/>
    <cellStyle name="标题 4 2" xfId="74"/>
    <cellStyle name="标题 5" xfId="75"/>
    <cellStyle name="差 2" xfId="76"/>
    <cellStyle name="常规 2" xfId="77"/>
    <cellStyle name="常规 4" xfId="78"/>
    <cellStyle name="常规 4 2" xfId="79"/>
    <cellStyle name="好 2" xfId="80"/>
    <cellStyle name="检查单元格 2" xfId="81"/>
    <cellStyle name="解释性文本 2" xfId="82"/>
    <cellStyle name="警告文本 2" xfId="83"/>
    <cellStyle name="输入 2" xfId="84"/>
    <cellStyle name="着色 3 2" xfId="85"/>
    <cellStyle name="着色 4 2" xfId="86"/>
    <cellStyle name="着色 6 2" xfId="87"/>
    <cellStyle name="注释 2" xfId="88"/>
    <cellStyle name="常规 3" xfId="89"/>
    <cellStyle name="常规 18" xfId="9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abSelected="1" topLeftCell="A5" workbookViewId="0">
      <selection activeCell="C4" sqref="C4"/>
    </sheetView>
  </sheetViews>
  <sheetFormatPr defaultColWidth="9" defaultRowHeight="13.5" customHeight="1"/>
  <cols>
    <col min="1" max="1" width="5.62962962962963" customWidth="1"/>
    <col min="2" max="2" width="16" customWidth="1"/>
    <col min="3" max="3" width="16.6296296296296" customWidth="1"/>
    <col min="4" max="4" width="27.25" customWidth="1"/>
    <col min="5" max="6" width="8.5" style="5" customWidth="1"/>
    <col min="7" max="7" width="10" style="5" customWidth="1"/>
    <col min="8" max="8" width="10.75" style="6" customWidth="1"/>
    <col min="9" max="9" width="34.1296296296296" customWidth="1"/>
  </cols>
  <sheetData>
    <row r="1" s="1" customFormat="1" ht="53" customHeight="1" spans="1:10">
      <c r="A1" s="7" t="s">
        <v>0</v>
      </c>
      <c r="B1" s="8"/>
      <c r="C1" s="8"/>
      <c r="D1" s="8"/>
      <c r="E1" s="8"/>
      <c r="F1" s="8"/>
      <c r="G1" s="8"/>
      <c r="H1" s="9"/>
      <c r="I1" s="8"/>
    </row>
    <row r="2" s="2" customFormat="1" ht="15.6" spans="1:1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0" t="s">
        <v>9</v>
      </c>
    </row>
    <row r="3" s="3" customFormat="1" ht="15.6" spans="1:10">
      <c r="A3" s="12" t="s">
        <v>10</v>
      </c>
      <c r="B3" s="13"/>
      <c r="C3" s="13"/>
      <c r="D3" s="13"/>
      <c r="E3" s="13"/>
      <c r="F3" s="13"/>
      <c r="G3" s="13"/>
      <c r="H3" s="14">
        <f>H4+H5+H6+H7+H8</f>
        <v>4700</v>
      </c>
      <c r="I3" s="15"/>
    </row>
    <row r="4" s="3" customFormat="1" ht="409.5" spans="1:10">
      <c r="A4" s="10">
        <v>1</v>
      </c>
      <c r="B4" s="16" t="s">
        <v>11</v>
      </c>
      <c r="C4" s="16" t="s">
        <v>12</v>
      </c>
      <c r="D4" s="16" t="s">
        <v>13</v>
      </c>
      <c r="E4" s="10" t="s">
        <v>14</v>
      </c>
      <c r="F4" s="10">
        <v>1</v>
      </c>
      <c r="G4" s="10">
        <v>2100</v>
      </c>
      <c r="H4" s="11">
        <f>G4*F4</f>
        <v>2100</v>
      </c>
      <c r="I4" s="16"/>
    </row>
    <row r="5" s="3" customFormat="1" ht="62.4" spans="1:10">
      <c r="A5" s="10">
        <v>2</v>
      </c>
      <c r="B5" s="16" t="s">
        <v>15</v>
      </c>
      <c r="C5" s="16" t="s">
        <v>16</v>
      </c>
      <c r="D5" s="16" t="s">
        <v>17</v>
      </c>
      <c r="E5" s="10" t="s">
        <v>14</v>
      </c>
      <c r="F5" s="10">
        <v>5</v>
      </c>
      <c r="G5" s="10">
        <v>200</v>
      </c>
      <c r="H5" s="11">
        <f>G5*F5</f>
        <v>1000</v>
      </c>
      <c r="I5" s="16" t="s">
        <v>18</v>
      </c>
    </row>
    <row r="6" s="3" customFormat="1" ht="15.6" spans="1:10">
      <c r="A6" s="10">
        <v>3</v>
      </c>
      <c r="B6" s="16" t="s">
        <v>19</v>
      </c>
      <c r="C6" s="16" t="s">
        <v>20</v>
      </c>
      <c r="D6" s="16" t="s">
        <v>21</v>
      </c>
      <c r="E6" s="10" t="s">
        <v>14</v>
      </c>
      <c r="F6" s="10">
        <v>5</v>
      </c>
      <c r="G6" s="10">
        <v>90</v>
      </c>
      <c r="H6" s="11">
        <f>G6*F6</f>
        <v>450</v>
      </c>
      <c r="I6" s="16"/>
    </row>
    <row r="7" s="3" customFormat="1" ht="31.2" spans="1:10">
      <c r="A7" s="10">
        <v>4</v>
      </c>
      <c r="B7" s="16" t="s">
        <v>22</v>
      </c>
      <c r="C7" s="16" t="s">
        <v>23</v>
      </c>
      <c r="D7" s="16" t="s">
        <v>24</v>
      </c>
      <c r="E7" s="10" t="s">
        <v>25</v>
      </c>
      <c r="F7" s="10">
        <v>5</v>
      </c>
      <c r="G7" s="10">
        <v>170</v>
      </c>
      <c r="H7" s="11">
        <f>G7*F7</f>
        <v>850</v>
      </c>
      <c r="I7" s="16" t="s">
        <v>26</v>
      </c>
    </row>
    <row r="8" s="3" customFormat="1" ht="15.6" spans="1:10">
      <c r="A8" s="10">
        <v>5</v>
      </c>
      <c r="B8" s="17" t="s">
        <v>27</v>
      </c>
      <c r="C8" s="17" t="s">
        <v>28</v>
      </c>
      <c r="D8" s="17" t="s">
        <v>29</v>
      </c>
      <c r="E8" s="18" t="s">
        <v>30</v>
      </c>
      <c r="F8" s="18">
        <v>5</v>
      </c>
      <c r="G8" s="18">
        <v>60</v>
      </c>
      <c r="H8" s="11">
        <f>G8*F8</f>
        <v>300</v>
      </c>
      <c r="I8" s="17"/>
    </row>
    <row r="9" s="3" customFormat="1" ht="15.6" spans="1:10">
      <c r="A9" s="12" t="s">
        <v>31</v>
      </c>
      <c r="B9" s="13"/>
      <c r="C9" s="13"/>
      <c r="D9" s="13"/>
      <c r="E9" s="13"/>
      <c r="F9" s="13"/>
      <c r="G9" s="13"/>
      <c r="H9" s="14">
        <f>H10+H11+H12+H13+H14</f>
        <v>8700</v>
      </c>
      <c r="I9" s="15"/>
    </row>
    <row r="10" ht="140.4" spans="1:10">
      <c r="A10" s="10">
        <v>1</v>
      </c>
      <c r="B10" s="16" t="s">
        <v>32</v>
      </c>
      <c r="C10" s="16" t="s">
        <v>33</v>
      </c>
      <c r="D10" s="16" t="s">
        <v>34</v>
      </c>
      <c r="E10" s="10" t="s">
        <v>14</v>
      </c>
      <c r="F10" s="10">
        <v>12</v>
      </c>
      <c r="G10" s="10">
        <v>209</v>
      </c>
      <c r="H10" s="11">
        <f>G10*F10</f>
        <v>2508</v>
      </c>
      <c r="I10" s="16" t="s">
        <v>35</v>
      </c>
      <c r="J10" s="3"/>
    </row>
    <row r="11" ht="140.4" spans="1:10">
      <c r="A11" s="10">
        <v>2</v>
      </c>
      <c r="B11" s="16" t="s">
        <v>36</v>
      </c>
      <c r="C11" s="16" t="s">
        <v>37</v>
      </c>
      <c r="D11" s="16" t="s">
        <v>34</v>
      </c>
      <c r="E11" s="10" t="s">
        <v>14</v>
      </c>
      <c r="F11" s="10">
        <v>3</v>
      </c>
      <c r="G11" s="10">
        <v>209</v>
      </c>
      <c r="H11" s="11">
        <f>G11*F11</f>
        <v>627</v>
      </c>
      <c r="I11" s="16" t="s">
        <v>38</v>
      </c>
      <c r="J11" s="3"/>
    </row>
    <row r="12" ht="409.5" spans="1:10">
      <c r="A12" s="10">
        <v>3</v>
      </c>
      <c r="B12" s="16" t="s">
        <v>39</v>
      </c>
      <c r="C12" s="16" t="s">
        <v>40</v>
      </c>
      <c r="D12" s="16" t="s">
        <v>41</v>
      </c>
      <c r="E12" s="10" t="s">
        <v>14</v>
      </c>
      <c r="F12" s="10">
        <v>1</v>
      </c>
      <c r="G12" s="10">
        <v>1380</v>
      </c>
      <c r="H12" s="11">
        <f>G12*F12</f>
        <v>1380</v>
      </c>
      <c r="I12" s="16" t="s">
        <v>42</v>
      </c>
      <c r="J12" s="3"/>
    </row>
    <row r="13" ht="31.2" spans="1:10">
      <c r="A13" s="10">
        <v>4</v>
      </c>
      <c r="B13" s="16" t="s">
        <v>43</v>
      </c>
      <c r="C13" s="16" t="s">
        <v>44</v>
      </c>
      <c r="D13" s="16" t="s">
        <v>45</v>
      </c>
      <c r="E13" s="10" t="s">
        <v>14</v>
      </c>
      <c r="F13" s="10">
        <v>1</v>
      </c>
      <c r="G13" s="10">
        <v>1285</v>
      </c>
      <c r="H13" s="11">
        <f>G13*F13</f>
        <v>1285</v>
      </c>
      <c r="I13" s="16"/>
      <c r="J13" s="3"/>
    </row>
    <row r="14" ht="31.2" spans="1:10">
      <c r="A14" s="10">
        <v>5</v>
      </c>
      <c r="B14" s="16" t="s">
        <v>46</v>
      </c>
      <c r="C14" s="16" t="s">
        <v>47</v>
      </c>
      <c r="D14" s="16" t="s">
        <v>48</v>
      </c>
      <c r="E14" s="10" t="s">
        <v>49</v>
      </c>
      <c r="F14" s="10">
        <v>2</v>
      </c>
      <c r="G14" s="10">
        <v>1450</v>
      </c>
      <c r="H14" s="11">
        <f>G14*F14</f>
        <v>2900</v>
      </c>
      <c r="I14" s="16" t="s">
        <v>50</v>
      </c>
      <c r="J14" s="3"/>
    </row>
    <row r="15" ht="15.6" spans="1:10">
      <c r="A15" s="12" t="s">
        <v>51</v>
      </c>
      <c r="B15" s="13"/>
      <c r="C15" s="13"/>
      <c r="D15" s="13"/>
      <c r="E15" s="13"/>
      <c r="F15" s="13"/>
      <c r="G15" s="13"/>
      <c r="H15" s="14">
        <f>SUM(H16:H23)</f>
        <v>8720</v>
      </c>
      <c r="I15" s="15"/>
    </row>
    <row r="16" s="4" customFormat="1" ht="31.2" spans="1:10">
      <c r="A16" s="10">
        <v>1</v>
      </c>
      <c r="B16" s="16" t="s">
        <v>52</v>
      </c>
      <c r="C16" s="16" t="s">
        <v>53</v>
      </c>
      <c r="D16" s="16" t="s">
        <v>54</v>
      </c>
      <c r="E16" s="10" t="s">
        <v>55</v>
      </c>
      <c r="F16" s="10">
        <v>1200</v>
      </c>
      <c r="G16" s="10">
        <v>1.65</v>
      </c>
      <c r="H16" s="11">
        <f t="shared" ref="H16:H23" si="0">F16*G16</f>
        <v>1980</v>
      </c>
      <c r="I16" s="16" t="s">
        <v>56</v>
      </c>
    </row>
    <row r="17" s="4" customFormat="1" ht="15.6" spans="1:9">
      <c r="A17" s="10">
        <v>2</v>
      </c>
      <c r="B17" s="16" t="s">
        <v>57</v>
      </c>
      <c r="C17" s="16" t="s">
        <v>58</v>
      </c>
      <c r="D17" s="19" t="s">
        <v>59</v>
      </c>
      <c r="E17" s="10" t="s">
        <v>55</v>
      </c>
      <c r="F17" s="10">
        <v>500</v>
      </c>
      <c r="G17" s="10">
        <v>4.5</v>
      </c>
      <c r="H17" s="11">
        <f t="shared" si="0"/>
        <v>2250</v>
      </c>
      <c r="I17" s="16" t="s">
        <v>60</v>
      </c>
    </row>
    <row r="18" s="4" customFormat="1" ht="31.2" spans="1:9">
      <c r="A18" s="10">
        <v>3</v>
      </c>
      <c r="B18" s="16" t="s">
        <v>57</v>
      </c>
      <c r="C18" s="16" t="s">
        <v>58</v>
      </c>
      <c r="D18" s="19" t="s">
        <v>61</v>
      </c>
      <c r="E18" s="10" t="s">
        <v>55</v>
      </c>
      <c r="F18" s="10">
        <v>500</v>
      </c>
      <c r="G18" s="10">
        <v>1.8</v>
      </c>
      <c r="H18" s="11">
        <f t="shared" si="0"/>
        <v>900</v>
      </c>
      <c r="I18" s="16" t="s">
        <v>62</v>
      </c>
    </row>
    <row r="19" s="4" customFormat="1" ht="15.6" spans="1:9">
      <c r="A19" s="10">
        <v>4</v>
      </c>
      <c r="B19" s="16" t="s">
        <v>63</v>
      </c>
      <c r="C19" s="16" t="s">
        <v>64</v>
      </c>
      <c r="D19" s="19" t="s">
        <v>65</v>
      </c>
      <c r="E19" s="10" t="s">
        <v>55</v>
      </c>
      <c r="F19" s="10">
        <v>300</v>
      </c>
      <c r="G19" s="10">
        <v>1.8</v>
      </c>
      <c r="H19" s="11">
        <f t="shared" si="0"/>
        <v>540</v>
      </c>
      <c r="I19" s="16" t="s">
        <v>66</v>
      </c>
    </row>
    <row r="20" ht="46.8" spans="1:9">
      <c r="A20" s="10">
        <v>5</v>
      </c>
      <c r="B20" s="16" t="s">
        <v>67</v>
      </c>
      <c r="C20" s="16" t="s">
        <v>68</v>
      </c>
      <c r="D20" s="19"/>
      <c r="E20" s="10" t="s">
        <v>69</v>
      </c>
      <c r="F20" s="10">
        <v>5</v>
      </c>
      <c r="G20" s="10">
        <v>50</v>
      </c>
      <c r="H20" s="11">
        <f t="shared" si="0"/>
        <v>250</v>
      </c>
      <c r="I20" s="16"/>
    </row>
    <row r="21" s="4" customFormat="1" ht="62.4" spans="1:9">
      <c r="A21" s="10">
        <v>6</v>
      </c>
      <c r="B21" s="16" t="s">
        <v>70</v>
      </c>
      <c r="C21" s="16" t="s">
        <v>68</v>
      </c>
      <c r="D21" s="19" t="s">
        <v>71</v>
      </c>
      <c r="E21" s="10" t="s">
        <v>55</v>
      </c>
      <c r="F21" s="10">
        <v>400</v>
      </c>
      <c r="G21" s="10">
        <v>1.8</v>
      </c>
      <c r="H21" s="11">
        <f t="shared" si="0"/>
        <v>720</v>
      </c>
      <c r="I21" s="16" t="s">
        <v>72</v>
      </c>
    </row>
    <row r="22" s="4" customFormat="1" ht="15.6" spans="1:9">
      <c r="A22" s="10">
        <v>7</v>
      </c>
      <c r="B22" s="16" t="s">
        <v>73</v>
      </c>
      <c r="C22" s="16" t="s">
        <v>68</v>
      </c>
      <c r="D22" s="19" t="s">
        <v>74</v>
      </c>
      <c r="E22" s="10" t="s">
        <v>55</v>
      </c>
      <c r="F22" s="10">
        <v>10</v>
      </c>
      <c r="G22" s="10">
        <v>8</v>
      </c>
      <c r="H22" s="11">
        <f t="shared" si="0"/>
        <v>80</v>
      </c>
      <c r="I22" s="16" t="s">
        <v>75</v>
      </c>
    </row>
    <row r="23" s="4" customFormat="1" ht="15.6" spans="1:9">
      <c r="A23" s="10">
        <v>8</v>
      </c>
      <c r="B23" s="16" t="s">
        <v>76</v>
      </c>
      <c r="C23" s="16"/>
      <c r="D23" s="19"/>
      <c r="E23" s="10" t="s">
        <v>55</v>
      </c>
      <c r="F23" s="10">
        <v>400</v>
      </c>
      <c r="G23" s="10">
        <v>5</v>
      </c>
      <c r="H23" s="11">
        <f t="shared" si="0"/>
        <v>2000</v>
      </c>
      <c r="I23" s="16" t="s">
        <v>77</v>
      </c>
    </row>
    <row r="24" ht="15.6" spans="1:9">
      <c r="A24" s="12" t="s">
        <v>78</v>
      </c>
      <c r="B24" s="13"/>
      <c r="C24" s="13"/>
      <c r="D24" s="13"/>
      <c r="E24" s="13"/>
      <c r="F24" s="13"/>
      <c r="G24" s="13"/>
      <c r="H24" s="14">
        <f>H25</f>
        <v>5950</v>
      </c>
      <c r="I24" s="15"/>
    </row>
    <row r="25" ht="15.6" spans="1:9">
      <c r="A25" s="10">
        <v>1</v>
      </c>
      <c r="B25" s="16" t="s">
        <v>79</v>
      </c>
      <c r="C25" s="16"/>
      <c r="D25" s="16"/>
      <c r="E25" s="10" t="s">
        <v>80</v>
      </c>
      <c r="F25" s="10">
        <v>17</v>
      </c>
      <c r="G25" s="10">
        <v>350</v>
      </c>
      <c r="H25" s="11">
        <f>F25*G25</f>
        <v>5950</v>
      </c>
      <c r="I25" s="16"/>
    </row>
    <row r="26" ht="15.6" spans="1:9">
      <c r="A26" s="12" t="s">
        <v>81</v>
      </c>
      <c r="B26" s="13"/>
      <c r="C26" s="13"/>
      <c r="D26" s="13"/>
      <c r="E26" s="13"/>
      <c r="F26" s="13"/>
      <c r="G26" s="13"/>
      <c r="H26" s="14">
        <f>H27+H28+H29+H30+H31+H32+H33+H34+H35+H36</f>
        <v>17804</v>
      </c>
      <c r="I26" s="15"/>
    </row>
    <row r="27" ht="15.6" spans="1:9">
      <c r="A27" s="10">
        <v>1</v>
      </c>
      <c r="B27" s="16" t="s">
        <v>82</v>
      </c>
      <c r="C27" s="16" t="s">
        <v>83</v>
      </c>
      <c r="D27" s="19" t="s">
        <v>84</v>
      </c>
      <c r="E27" s="10" t="s">
        <v>14</v>
      </c>
      <c r="F27" s="10">
        <v>1</v>
      </c>
      <c r="G27" s="10">
        <v>980</v>
      </c>
      <c r="H27" s="11">
        <f t="shared" ref="H27:H36" si="1">F27*G27</f>
        <v>980</v>
      </c>
      <c r="I27" s="16" t="s">
        <v>85</v>
      </c>
    </row>
    <row r="28" ht="46.8" spans="1:9">
      <c r="A28" s="10">
        <v>2</v>
      </c>
      <c r="B28" s="16" t="s">
        <v>86</v>
      </c>
      <c r="C28" s="16" t="s">
        <v>68</v>
      </c>
      <c r="D28" s="19" t="s">
        <v>87</v>
      </c>
      <c r="E28" s="10" t="s">
        <v>25</v>
      </c>
      <c r="F28" s="10">
        <v>2</v>
      </c>
      <c r="G28" s="10">
        <v>445</v>
      </c>
      <c r="H28" s="11">
        <f t="shared" si="1"/>
        <v>890</v>
      </c>
      <c r="I28" s="16" t="s">
        <v>88</v>
      </c>
    </row>
    <row r="29" ht="15.6" spans="1:9">
      <c r="A29" s="10">
        <v>3</v>
      </c>
      <c r="B29" s="16" t="s">
        <v>89</v>
      </c>
      <c r="C29" s="16" t="s">
        <v>68</v>
      </c>
      <c r="D29" s="19" t="s">
        <v>90</v>
      </c>
      <c r="E29" s="10" t="s">
        <v>14</v>
      </c>
      <c r="F29" s="10">
        <v>1</v>
      </c>
      <c r="G29" s="10">
        <v>990</v>
      </c>
      <c r="H29" s="11">
        <f t="shared" si="1"/>
        <v>990</v>
      </c>
      <c r="I29" s="16" t="s">
        <v>91</v>
      </c>
    </row>
    <row r="30" ht="15.6" spans="1:9">
      <c r="A30" s="20">
        <v>4</v>
      </c>
      <c r="B30" s="21" t="s">
        <v>89</v>
      </c>
      <c r="C30" s="21" t="s">
        <v>68</v>
      </c>
      <c r="D30" s="22" t="s">
        <v>92</v>
      </c>
      <c r="E30" s="20" t="s">
        <v>14</v>
      </c>
      <c r="F30" s="20">
        <v>1</v>
      </c>
      <c r="G30" s="20">
        <v>460</v>
      </c>
      <c r="H30" s="23">
        <f t="shared" si="1"/>
        <v>460</v>
      </c>
      <c r="I30" s="21" t="s">
        <v>93</v>
      </c>
    </row>
    <row r="31" ht="15.6" spans="1:9">
      <c r="A31" s="20">
        <v>5</v>
      </c>
      <c r="B31" s="21" t="s">
        <v>94</v>
      </c>
      <c r="C31" s="21" t="s">
        <v>95</v>
      </c>
      <c r="D31" s="21" t="s">
        <v>96</v>
      </c>
      <c r="E31" s="20" t="s">
        <v>14</v>
      </c>
      <c r="F31" s="20">
        <v>16</v>
      </c>
      <c r="G31" s="20">
        <v>394</v>
      </c>
      <c r="H31" s="23">
        <f t="shared" si="1"/>
        <v>6304</v>
      </c>
      <c r="I31" s="21"/>
    </row>
    <row r="32" ht="15.6" spans="1:9">
      <c r="A32" s="20">
        <v>6</v>
      </c>
      <c r="B32" s="21" t="s">
        <v>97</v>
      </c>
      <c r="C32" s="21" t="s">
        <v>95</v>
      </c>
      <c r="D32" s="21" t="s">
        <v>98</v>
      </c>
      <c r="E32" s="20" t="s">
        <v>30</v>
      </c>
      <c r="F32" s="20">
        <v>16</v>
      </c>
      <c r="G32" s="20">
        <v>25</v>
      </c>
      <c r="H32" s="23">
        <f t="shared" si="1"/>
        <v>400</v>
      </c>
      <c r="I32" s="21"/>
    </row>
    <row r="33" ht="15.6" spans="1:9">
      <c r="A33" s="20">
        <v>7</v>
      </c>
      <c r="B33" s="21" t="s">
        <v>99</v>
      </c>
      <c r="C33" s="21" t="s">
        <v>100</v>
      </c>
      <c r="D33" s="21" t="s">
        <v>101</v>
      </c>
      <c r="E33" s="20" t="s">
        <v>55</v>
      </c>
      <c r="F33" s="20">
        <v>500</v>
      </c>
      <c r="G33" s="20">
        <v>7</v>
      </c>
      <c r="H33" s="23">
        <f t="shared" si="1"/>
        <v>3500</v>
      </c>
      <c r="I33" s="21"/>
    </row>
    <row r="34" ht="15.6" spans="1:9">
      <c r="A34" s="20">
        <v>8</v>
      </c>
      <c r="B34" s="21" t="s">
        <v>102</v>
      </c>
      <c r="C34" s="21" t="s">
        <v>103</v>
      </c>
      <c r="D34" s="22" t="s">
        <v>104</v>
      </c>
      <c r="E34" s="20" t="s">
        <v>30</v>
      </c>
      <c r="F34" s="20">
        <v>30</v>
      </c>
      <c r="G34" s="20">
        <v>6</v>
      </c>
      <c r="H34" s="23">
        <f t="shared" si="1"/>
        <v>180</v>
      </c>
      <c r="I34" s="21"/>
    </row>
    <row r="35" ht="15.6" spans="1:9">
      <c r="A35" s="20">
        <v>9</v>
      </c>
      <c r="B35" s="21" t="s">
        <v>105</v>
      </c>
      <c r="C35" s="21"/>
      <c r="D35" s="21"/>
      <c r="E35" s="20" t="s">
        <v>106</v>
      </c>
      <c r="F35" s="20">
        <v>1</v>
      </c>
      <c r="G35" s="20">
        <v>600</v>
      </c>
      <c r="H35" s="23">
        <f t="shared" si="1"/>
        <v>600</v>
      </c>
      <c r="I35" s="21"/>
    </row>
    <row r="36" ht="15.6" spans="1:9">
      <c r="A36" s="20">
        <v>10</v>
      </c>
      <c r="B36" s="21" t="s">
        <v>80</v>
      </c>
      <c r="C36" s="21"/>
      <c r="D36" s="21"/>
      <c r="E36" s="20" t="s">
        <v>107</v>
      </c>
      <c r="F36" s="20">
        <v>10</v>
      </c>
      <c r="G36" s="20">
        <v>350</v>
      </c>
      <c r="H36" s="23">
        <f t="shared" si="1"/>
        <v>3500</v>
      </c>
      <c r="I36" s="21"/>
    </row>
    <row r="37" ht="15.6" spans="1:9">
      <c r="A37" s="24" t="s">
        <v>108</v>
      </c>
      <c r="B37" s="25"/>
      <c r="C37" s="25"/>
      <c r="D37" s="25"/>
      <c r="E37" s="25"/>
      <c r="F37" s="25"/>
      <c r="G37" s="26"/>
      <c r="H37" s="23">
        <f>H3+H9+H15+H24+H26</f>
        <v>45874</v>
      </c>
      <c r="I37" s="20" t="s">
        <v>109</v>
      </c>
    </row>
    <row r="38" ht="15.6" spans="1:9">
      <c r="A38" s="27" t="s">
        <v>110</v>
      </c>
      <c r="B38" s="27"/>
      <c r="C38" s="27"/>
      <c r="D38" s="27"/>
      <c r="E38" s="27"/>
      <c r="F38" s="27"/>
      <c r="G38" s="27"/>
      <c r="H38" s="27"/>
      <c r="I38" s="27"/>
    </row>
    <row r="39" ht="30" customHeight="1" spans="1:9">
      <c r="A39" s="28"/>
      <c r="B39" s="28"/>
      <c r="C39" s="28"/>
      <c r="D39" s="28"/>
      <c r="E39" s="29"/>
      <c r="F39" s="29"/>
      <c r="G39" s="29"/>
      <c r="H39" s="30"/>
      <c r="I39" s="28"/>
    </row>
    <row r="40" customHeight="1" spans="1:9">
      <c r="A40" s="31"/>
      <c r="B40" s="31"/>
      <c r="C40" s="31"/>
      <c r="D40" s="31"/>
      <c r="E40" s="32"/>
      <c r="F40" s="32"/>
      <c r="G40" s="32"/>
      <c r="H40" s="33"/>
      <c r="I40" s="31"/>
    </row>
  </sheetData>
  <mergeCells count="9">
    <mergeCell ref="A1:I1"/>
    <mergeCell ref="A3:G3"/>
    <mergeCell ref="A9:G9"/>
    <mergeCell ref="A15:G15"/>
    <mergeCell ref="A24:G24"/>
    <mergeCell ref="A26:G26"/>
    <mergeCell ref="A37:G37"/>
    <mergeCell ref="A38:I38"/>
    <mergeCell ref="A39:I39"/>
  </mergeCells>
  <pageMargins left="0.751388888888889" right="0.751388888888889" top="0.786805555555556" bottom="0.472222222222222" header="0.5" footer="0.708333333333333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HIKVISION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created xsi:type="dcterms:W3CDTF">2016-05-03T06:12:00Z</dcterms:created>
  <cp:lastPrinted>2015-09-11T07:37:00Z</cp:lastPrinted>
  <dcterms:modified xsi:type="dcterms:W3CDTF">2026-02-02T07:01:43Z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10AB9CF85739416B93A95F4EDA99BFCA_13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